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Евгений\Documents\"/>
    </mc:Choice>
  </mc:AlternateContent>
  <xr:revisionPtr revIDLastSave="0" documentId="8_{A9E6825E-81CE-47F3-BCFD-507BD84C90A2}" xr6:coauthVersionLast="47" xr6:coauthVersionMax="47" xr10:uidLastSave="{00000000-0000-0000-0000-000000000000}"/>
  <bookViews>
    <workbookView xWindow="-120" yWindow="-120" windowWidth="20730" windowHeight="11160" activeTab="2" xr2:uid="{DE51BB5A-7329-4798-AC88-04ADE5A3A4A3}"/>
  </bookViews>
  <sheets>
    <sheet name="Лист1" sheetId="1" r:id="rId1"/>
    <sheet name="Год" sheetId="2" r:id="rId2"/>
    <sheet name="Январь" sheetId="4" r:id="rId3"/>
    <sheet name="Февраль" sheetId="5" r:id="rId4"/>
  </sheets>
  <definedNames>
    <definedName name="Доход" localSheetId="3">Февраль!$A$7:$A$102</definedName>
    <definedName name="Доход" localSheetId="2">Январь!$A$7:$A$102</definedName>
    <definedName name="Доход">Год!$A$5:$A$100</definedName>
    <definedName name="Расход" localSheetId="3">Февраль!$D$7:$D$102</definedName>
    <definedName name="Расход" localSheetId="2">Январь!$D$7:$D$102</definedName>
    <definedName name="Расход">Год!$D$5:$D$100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" i="2" l="1"/>
  <c r="I4" i="2"/>
  <c r="J3" i="2"/>
  <c r="I3" i="2"/>
  <c r="E27" i="5"/>
  <c r="E23" i="5"/>
  <c r="E19" i="5"/>
  <c r="E15" i="5"/>
  <c r="E11" i="5"/>
  <c r="E7" i="5"/>
  <c r="D1" i="5"/>
  <c r="A132" i="5" s="1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7" i="4"/>
  <c r="A132" i="4"/>
  <c r="D1" i="4"/>
  <c r="B3" i="4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5" i="2"/>
  <c r="B10" i="2"/>
  <c r="B7" i="2"/>
  <c r="B6" i="2"/>
  <c r="B8" i="2"/>
  <c r="B9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5" i="2"/>
  <c r="B8" i="5" l="1"/>
  <c r="B12" i="5"/>
  <c r="B16" i="5"/>
  <c r="B20" i="5"/>
  <c r="B24" i="5"/>
  <c r="B28" i="5"/>
  <c r="E9" i="5"/>
  <c r="E13" i="5"/>
  <c r="E17" i="5"/>
  <c r="E21" i="5"/>
  <c r="E25" i="5"/>
  <c r="E29" i="5"/>
  <c r="B10" i="5"/>
  <c r="B14" i="5"/>
  <c r="B18" i="5"/>
  <c r="B22" i="5"/>
  <c r="B26" i="5"/>
  <c r="B30" i="5"/>
  <c r="E8" i="5"/>
  <c r="E10" i="5"/>
  <c r="E12" i="5"/>
  <c r="E14" i="5"/>
  <c r="E16" i="5"/>
  <c r="E18" i="5"/>
  <c r="E20" i="5"/>
  <c r="E22" i="5"/>
  <c r="E24" i="5"/>
  <c r="E26" i="5"/>
  <c r="E28" i="5"/>
  <c r="E30" i="5"/>
  <c r="B7" i="5"/>
  <c r="B9" i="5"/>
  <c r="B11" i="5"/>
  <c r="B13" i="5"/>
  <c r="B15" i="5"/>
  <c r="B17" i="5"/>
  <c r="B19" i="5"/>
  <c r="B21" i="5"/>
  <c r="B23" i="5"/>
  <c r="B25" i="5"/>
  <c r="B27" i="5"/>
  <c r="B29" i="5"/>
  <c r="E5" i="4"/>
  <c r="B5" i="4"/>
  <c r="E3" i="2"/>
  <c r="B3" i="2"/>
  <c r="E5" i="5" l="1"/>
  <c r="B5" i="5"/>
  <c r="E3" i="4"/>
  <c r="B3" i="5" s="1"/>
  <c r="E1" i="2"/>
  <c r="E3" i="5" l="1"/>
</calcChain>
</file>

<file path=xl/sharedStrings.xml><?xml version="1.0" encoding="utf-8"?>
<sst xmlns="http://schemas.openxmlformats.org/spreadsheetml/2006/main" count="172" uniqueCount="43">
  <si>
    <t>Заработная плата</t>
  </si>
  <si>
    <t>Аванс</t>
  </si>
  <si>
    <t>%% по вкладу</t>
  </si>
  <si>
    <t>Девиденды</t>
  </si>
  <si>
    <t>Сдача квартиты в аренду</t>
  </si>
  <si>
    <t>Сумма</t>
  </si>
  <si>
    <t>Коммунальные платежи</t>
  </si>
  <si>
    <t>Продукты</t>
  </si>
  <si>
    <t>Бензин</t>
  </si>
  <si>
    <t>Содержание авто</t>
  </si>
  <si>
    <t>Страховка авто</t>
  </si>
  <si>
    <t>Развлечения</t>
  </si>
  <si>
    <t>Одежда</t>
  </si>
  <si>
    <t>Обувь</t>
  </si>
  <si>
    <t>Мелкие расходы</t>
  </si>
  <si>
    <t>Кружки и секции</t>
  </si>
  <si>
    <t>Остаток на начало месяца</t>
  </si>
  <si>
    <t>Итого доход:</t>
  </si>
  <si>
    <t>Итого расход:</t>
  </si>
  <si>
    <t>Остаток на конец месяца</t>
  </si>
  <si>
    <t>Дата</t>
  </si>
  <si>
    <t>Категория</t>
  </si>
  <si>
    <t>Примечаниие</t>
  </si>
  <si>
    <t>Прочее</t>
  </si>
  <si>
    <t>Расход</t>
  </si>
  <si>
    <t>Доход</t>
  </si>
  <si>
    <t>Статья</t>
  </si>
  <si>
    <t>Статья дохода</t>
  </si>
  <si>
    <t>Статья расхода</t>
  </si>
  <si>
    <t>Зарплата</t>
  </si>
  <si>
    <t>Майонез</t>
  </si>
  <si>
    <t>ТО-3</t>
  </si>
  <si>
    <t>ОСАГО И КАСКО</t>
  </si>
  <si>
    <t>Пуховик</t>
  </si>
  <si>
    <t>Сапоги жене</t>
  </si>
  <si>
    <t>ЯНВАРЬ</t>
  </si>
  <si>
    <t>-</t>
  </si>
  <si>
    <t>Остаток на начало года</t>
  </si>
  <si>
    <t>Остаток на конец года</t>
  </si>
  <si>
    <t>ФЕВРАЛЬ</t>
  </si>
  <si>
    <t>ДОХОД</t>
  </si>
  <si>
    <t>РАСХОД</t>
  </si>
  <si>
    <t>МАРТ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</si>
</sst>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4" fontId="0" fillId="2" borderId="0" xfId="0" applyNumberFormat="1" applyFill="1"/>
    <xf numFmtId="4" fontId="0" fillId="0" borderId="0" xfId="0" applyNumberFormat="1"/>
    <xf numFmtId="4" fontId="0" fillId="0" borderId="0" xfId="0" applyNumberFormat="1" applyFill="1"/>
    <xf numFmtId="0" fontId="0" fillId="3" borderId="0" xfId="0" applyFill="1"/>
    <xf numFmtId="0" fontId="0" fillId="4" borderId="0" xfId="0" applyFill="1" applyAlignment="1">
      <alignment horizontal="right"/>
    </xf>
    <xf numFmtId="4" fontId="0" fillId="4" borderId="0" xfId="0" applyNumberFormat="1" applyFill="1"/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14" fontId="1" fillId="4" borderId="0" xfId="0" applyNumberFormat="1" applyFont="1" applyFill="1" applyAlignment="1">
      <alignment horizontal="center"/>
    </xf>
    <xf numFmtId="0" fontId="1" fillId="4" borderId="0" xfId="0" applyFont="1" applyFill="1" applyAlignment="1">
      <alignment horizontal="center"/>
    </xf>
    <xf numFmtId="4" fontId="1" fillId="4" borderId="0" xfId="0" applyNumberFormat="1" applyFont="1" applyFill="1" applyAlignment="1">
      <alignment horizontal="center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 vertical="center"/>
    </xf>
    <xf numFmtId="4" fontId="0" fillId="0" borderId="0" xfId="0" applyNumberFormat="1" applyFont="1" applyAlignment="1">
      <alignment horizontal="right"/>
    </xf>
    <xf numFmtId="4" fontId="0" fillId="0" borderId="0" xfId="0" applyNumberFormat="1" applyFont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5155D1-9D3B-4E68-8212-2079993A38E9}">
  <dimension ref="A1:E38"/>
  <sheetViews>
    <sheetView zoomScale="120" zoomScaleNormal="120" workbookViewId="0">
      <selection activeCell="E39" sqref="E39"/>
    </sheetView>
  </sheetViews>
  <sheetFormatPr defaultRowHeight="15" x14ac:dyDescent="0.25"/>
  <cols>
    <col min="1" max="1" width="13.7109375" style="11" customWidth="1"/>
    <col min="2" max="2" width="15" customWidth="1"/>
    <col min="3" max="3" width="34" customWidth="1"/>
    <col min="4" max="4" width="30" customWidth="1"/>
    <col min="5" max="5" width="16.5703125" style="4" customWidth="1"/>
  </cols>
  <sheetData>
    <row r="1" spans="1:5" s="1" customFormat="1" x14ac:dyDescent="0.25">
      <c r="A1" s="12" t="s">
        <v>20</v>
      </c>
      <c r="B1" s="13" t="s">
        <v>21</v>
      </c>
      <c r="C1" s="13" t="s">
        <v>26</v>
      </c>
      <c r="D1" s="13" t="s">
        <v>22</v>
      </c>
      <c r="E1" s="14" t="s">
        <v>5</v>
      </c>
    </row>
    <row r="2" spans="1:5" x14ac:dyDescent="0.25">
      <c r="A2" s="11">
        <v>43831</v>
      </c>
      <c r="B2" t="s">
        <v>25</v>
      </c>
      <c r="C2" t="s">
        <v>0</v>
      </c>
      <c r="D2" t="s">
        <v>29</v>
      </c>
      <c r="E2" s="4">
        <v>75000</v>
      </c>
    </row>
    <row r="3" spans="1:5" x14ac:dyDescent="0.25">
      <c r="A3" s="11">
        <v>43831</v>
      </c>
      <c r="B3" t="s">
        <v>24</v>
      </c>
      <c r="C3" t="s">
        <v>7</v>
      </c>
      <c r="D3" t="s">
        <v>30</v>
      </c>
      <c r="E3" s="4">
        <v>67</v>
      </c>
    </row>
    <row r="4" spans="1:5" x14ac:dyDescent="0.25">
      <c r="A4" s="11">
        <v>43832</v>
      </c>
      <c r="B4" t="s">
        <v>24</v>
      </c>
      <c r="C4" t="s">
        <v>11</v>
      </c>
      <c r="E4" s="4">
        <v>13000</v>
      </c>
    </row>
    <row r="5" spans="1:5" x14ac:dyDescent="0.25">
      <c r="A5" s="11">
        <v>43832</v>
      </c>
      <c r="B5" t="s">
        <v>24</v>
      </c>
      <c r="C5" t="s">
        <v>8</v>
      </c>
      <c r="E5" s="4">
        <v>2800</v>
      </c>
    </row>
    <row r="6" spans="1:5" x14ac:dyDescent="0.25">
      <c r="A6" s="11">
        <v>43832</v>
      </c>
      <c r="B6" t="s">
        <v>24</v>
      </c>
      <c r="C6" t="s">
        <v>7</v>
      </c>
      <c r="E6" s="4">
        <v>11000</v>
      </c>
    </row>
    <row r="7" spans="1:5" x14ac:dyDescent="0.25">
      <c r="A7" s="11">
        <v>43833</v>
      </c>
      <c r="B7" t="s">
        <v>25</v>
      </c>
      <c r="C7" t="s">
        <v>2</v>
      </c>
      <c r="E7" s="4">
        <v>7840</v>
      </c>
    </row>
    <row r="8" spans="1:5" x14ac:dyDescent="0.25">
      <c r="A8" s="11">
        <v>43833</v>
      </c>
      <c r="B8" t="s">
        <v>25</v>
      </c>
      <c r="C8" t="s">
        <v>4</v>
      </c>
      <c r="E8" s="4">
        <v>35000</v>
      </c>
    </row>
    <row r="9" spans="1:5" x14ac:dyDescent="0.25">
      <c r="A9" s="11">
        <v>43834</v>
      </c>
      <c r="B9" t="s">
        <v>24</v>
      </c>
      <c r="C9" t="s">
        <v>9</v>
      </c>
      <c r="D9" t="s">
        <v>31</v>
      </c>
      <c r="E9" s="4">
        <v>17300</v>
      </c>
    </row>
    <row r="10" spans="1:5" x14ac:dyDescent="0.25">
      <c r="A10" s="11">
        <v>43834</v>
      </c>
      <c r="B10" t="s">
        <v>24</v>
      </c>
      <c r="C10" t="s">
        <v>10</v>
      </c>
      <c r="D10" t="s">
        <v>32</v>
      </c>
      <c r="E10" s="4">
        <v>71400</v>
      </c>
    </row>
    <row r="11" spans="1:5" x14ac:dyDescent="0.25">
      <c r="A11" s="11">
        <v>43835</v>
      </c>
      <c r="B11" t="s">
        <v>24</v>
      </c>
      <c r="C11" t="s">
        <v>12</v>
      </c>
      <c r="D11" t="s">
        <v>33</v>
      </c>
      <c r="E11" s="4">
        <v>33760</v>
      </c>
    </row>
    <row r="12" spans="1:5" x14ac:dyDescent="0.25">
      <c r="A12" s="11">
        <v>43835</v>
      </c>
      <c r="B12" t="s">
        <v>24</v>
      </c>
      <c r="C12" t="s">
        <v>13</v>
      </c>
      <c r="D12" t="s">
        <v>34</v>
      </c>
      <c r="E12" s="4">
        <v>13760</v>
      </c>
    </row>
    <row r="13" spans="1:5" x14ac:dyDescent="0.25">
      <c r="A13" s="11">
        <v>43836</v>
      </c>
      <c r="B13" t="s">
        <v>24</v>
      </c>
      <c r="C13" t="s">
        <v>11</v>
      </c>
      <c r="E13" s="4">
        <v>15400</v>
      </c>
    </row>
    <row r="14" spans="1:5" x14ac:dyDescent="0.25">
      <c r="A14" s="11">
        <v>43837</v>
      </c>
      <c r="B14" t="s">
        <v>24</v>
      </c>
      <c r="C14" t="s">
        <v>7</v>
      </c>
      <c r="E14" s="4">
        <v>13450</v>
      </c>
    </row>
    <row r="15" spans="1:5" x14ac:dyDescent="0.25">
      <c r="A15" s="11">
        <v>43838</v>
      </c>
      <c r="B15" t="s">
        <v>24</v>
      </c>
      <c r="C15" t="s">
        <v>7</v>
      </c>
      <c r="E15" s="4">
        <v>7300</v>
      </c>
    </row>
    <row r="16" spans="1:5" x14ac:dyDescent="0.25">
      <c r="A16" s="11">
        <v>43839</v>
      </c>
      <c r="B16" t="s">
        <v>24</v>
      </c>
      <c r="C16" t="s">
        <v>7</v>
      </c>
      <c r="E16" s="4">
        <v>1230</v>
      </c>
    </row>
    <row r="17" spans="1:5" x14ac:dyDescent="0.25">
      <c r="A17" s="11">
        <v>43840</v>
      </c>
      <c r="B17" t="s">
        <v>24</v>
      </c>
      <c r="C17" t="s">
        <v>7</v>
      </c>
      <c r="E17" s="4">
        <v>17560</v>
      </c>
    </row>
    <row r="18" spans="1:5" x14ac:dyDescent="0.25">
      <c r="A18" s="11">
        <v>43841</v>
      </c>
      <c r="B18" t="s">
        <v>25</v>
      </c>
      <c r="C18" t="s">
        <v>0</v>
      </c>
      <c r="E18" s="4">
        <v>50600</v>
      </c>
    </row>
    <row r="19" spans="1:5" x14ac:dyDescent="0.25">
      <c r="A19" s="11">
        <v>43845</v>
      </c>
      <c r="B19" t="s">
        <v>25</v>
      </c>
      <c r="C19" t="s">
        <v>1</v>
      </c>
      <c r="E19" s="4">
        <v>43745</v>
      </c>
    </row>
    <row r="20" spans="1:5" x14ac:dyDescent="0.25">
      <c r="A20" s="11">
        <v>43862</v>
      </c>
      <c r="B20" t="s">
        <v>25</v>
      </c>
      <c r="C20" t="s">
        <v>0</v>
      </c>
      <c r="D20" t="s">
        <v>29</v>
      </c>
      <c r="E20" s="4">
        <v>75000</v>
      </c>
    </row>
    <row r="21" spans="1:5" x14ac:dyDescent="0.25">
      <c r="A21" s="11">
        <v>43862</v>
      </c>
      <c r="B21" t="s">
        <v>24</v>
      </c>
      <c r="C21" t="s">
        <v>7</v>
      </c>
      <c r="D21" t="s">
        <v>30</v>
      </c>
      <c r="E21" s="4">
        <v>67</v>
      </c>
    </row>
    <row r="22" spans="1:5" x14ac:dyDescent="0.25">
      <c r="A22" s="11">
        <v>43863</v>
      </c>
      <c r="B22" t="s">
        <v>24</v>
      </c>
      <c r="C22" t="s">
        <v>11</v>
      </c>
      <c r="E22" s="4">
        <v>13000</v>
      </c>
    </row>
    <row r="23" spans="1:5" x14ac:dyDescent="0.25">
      <c r="A23" s="11">
        <v>43863</v>
      </c>
      <c r="B23" t="s">
        <v>24</v>
      </c>
      <c r="C23" t="s">
        <v>8</v>
      </c>
      <c r="E23" s="4">
        <v>2800</v>
      </c>
    </row>
    <row r="24" spans="1:5" x14ac:dyDescent="0.25">
      <c r="A24" s="11">
        <v>43863</v>
      </c>
      <c r="B24" t="s">
        <v>24</v>
      </c>
      <c r="C24" t="s">
        <v>7</v>
      </c>
      <c r="E24" s="4">
        <v>11000</v>
      </c>
    </row>
    <row r="25" spans="1:5" x14ac:dyDescent="0.25">
      <c r="A25" s="11">
        <v>43864</v>
      </c>
      <c r="B25" t="s">
        <v>25</v>
      </c>
      <c r="C25" t="s">
        <v>2</v>
      </c>
      <c r="E25" s="4">
        <v>7840</v>
      </c>
    </row>
    <row r="26" spans="1:5" x14ac:dyDescent="0.25">
      <c r="A26" s="11">
        <v>43864</v>
      </c>
      <c r="B26" t="s">
        <v>25</v>
      </c>
      <c r="C26" t="s">
        <v>4</v>
      </c>
      <c r="E26" s="4">
        <v>35000</v>
      </c>
    </row>
    <row r="27" spans="1:5" x14ac:dyDescent="0.25">
      <c r="A27" s="11">
        <v>43865</v>
      </c>
      <c r="B27" t="s">
        <v>24</v>
      </c>
      <c r="C27" t="s">
        <v>9</v>
      </c>
      <c r="D27" t="s">
        <v>31</v>
      </c>
      <c r="E27" s="4">
        <v>17300</v>
      </c>
    </row>
    <row r="28" spans="1:5" x14ac:dyDescent="0.25">
      <c r="A28" s="11">
        <v>43865</v>
      </c>
      <c r="B28" t="s">
        <v>24</v>
      </c>
      <c r="C28" t="s">
        <v>10</v>
      </c>
      <c r="D28" t="s">
        <v>32</v>
      </c>
      <c r="E28" s="4">
        <v>71400</v>
      </c>
    </row>
    <row r="29" spans="1:5" x14ac:dyDescent="0.25">
      <c r="A29" s="11">
        <v>43866</v>
      </c>
      <c r="B29" t="s">
        <v>24</v>
      </c>
      <c r="C29" t="s">
        <v>12</v>
      </c>
      <c r="D29" t="s">
        <v>33</v>
      </c>
      <c r="E29" s="4">
        <v>33760</v>
      </c>
    </row>
    <row r="30" spans="1:5" x14ac:dyDescent="0.25">
      <c r="A30" s="11">
        <v>43866</v>
      </c>
      <c r="B30" t="s">
        <v>24</v>
      </c>
      <c r="C30" t="s">
        <v>13</v>
      </c>
      <c r="D30" t="s">
        <v>34</v>
      </c>
      <c r="E30" s="4">
        <v>13760</v>
      </c>
    </row>
    <row r="31" spans="1:5" x14ac:dyDescent="0.25">
      <c r="A31" s="11">
        <v>43867</v>
      </c>
      <c r="B31" t="s">
        <v>24</v>
      </c>
      <c r="C31" t="s">
        <v>11</v>
      </c>
      <c r="E31" s="4">
        <v>15400</v>
      </c>
    </row>
    <row r="32" spans="1:5" x14ac:dyDescent="0.25">
      <c r="A32" s="11">
        <v>43868</v>
      </c>
      <c r="B32" t="s">
        <v>24</v>
      </c>
      <c r="C32" t="s">
        <v>7</v>
      </c>
      <c r="E32" s="4">
        <v>13450</v>
      </c>
    </row>
    <row r="33" spans="1:5" x14ac:dyDescent="0.25">
      <c r="A33" s="11">
        <v>43869</v>
      </c>
      <c r="B33" t="s">
        <v>24</v>
      </c>
      <c r="C33" t="s">
        <v>14</v>
      </c>
      <c r="E33" s="4">
        <v>7300</v>
      </c>
    </row>
    <row r="34" spans="1:5" x14ac:dyDescent="0.25">
      <c r="A34" s="11">
        <v>43870</v>
      </c>
      <c r="B34" t="s">
        <v>24</v>
      </c>
      <c r="C34" t="s">
        <v>14</v>
      </c>
      <c r="E34" s="4">
        <v>1230</v>
      </c>
    </row>
    <row r="35" spans="1:5" x14ac:dyDescent="0.25">
      <c r="A35" s="11">
        <v>43871</v>
      </c>
      <c r="B35" t="s">
        <v>24</v>
      </c>
      <c r="C35" t="s">
        <v>7</v>
      </c>
      <c r="E35" s="4">
        <v>17560</v>
      </c>
    </row>
    <row r="36" spans="1:5" x14ac:dyDescent="0.25">
      <c r="A36" s="11">
        <v>43872</v>
      </c>
      <c r="B36" t="s">
        <v>25</v>
      </c>
      <c r="C36" t="s">
        <v>0</v>
      </c>
      <c r="E36" s="4">
        <v>50600</v>
      </c>
    </row>
    <row r="37" spans="1:5" x14ac:dyDescent="0.25">
      <c r="A37" s="11">
        <v>43876</v>
      </c>
      <c r="B37" t="s">
        <v>25</v>
      </c>
      <c r="C37" t="s">
        <v>1</v>
      </c>
      <c r="E37" s="4">
        <v>43745</v>
      </c>
    </row>
    <row r="38" spans="1:5" x14ac:dyDescent="0.25">
      <c r="A38" s="11">
        <v>43886</v>
      </c>
      <c r="B38" t="s">
        <v>24</v>
      </c>
      <c r="C38" t="s">
        <v>6</v>
      </c>
      <c r="E38" s="4">
        <v>9800</v>
      </c>
    </row>
  </sheetData>
  <dataValidations count="3">
    <dataValidation type="list" allowBlank="1" showInputMessage="1" showErrorMessage="1" sqref="B2:B100" xr:uid="{B3026D39-BCBF-451B-A13C-CBAE7463B076}">
      <formula1>"Доход, Расход"</formula1>
    </dataValidation>
    <dataValidation type="list" allowBlank="1" showInputMessage="1" showErrorMessage="1" sqref="C2 C20" xr:uid="{4FB7BF04-494B-43FD-B5C5-F8224F1E7B49}">
      <formula1>INDIRECT($B$2)</formula1>
    </dataValidation>
    <dataValidation type="list" allowBlank="1" showInputMessage="1" showErrorMessage="1" sqref="C3:C19 C21:C100" xr:uid="{D8CAB8DA-57FF-47F9-AB80-AC50C4420B4F}">
      <formula1>INDIRECT($B3)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7588A0-B589-417F-A989-193CE3998B7B}">
  <dimension ref="A1:J100"/>
  <sheetViews>
    <sheetView zoomScale="120" zoomScaleNormal="120" workbookViewId="0">
      <selection activeCell="H6" sqref="H6"/>
    </sheetView>
  </sheetViews>
  <sheetFormatPr defaultRowHeight="15" x14ac:dyDescent="0.25"/>
  <cols>
    <col min="1" max="1" width="36.28515625" customWidth="1"/>
    <col min="2" max="2" width="15.5703125" style="4" customWidth="1"/>
    <col min="4" max="4" width="36.28515625" customWidth="1"/>
    <col min="5" max="5" width="15.5703125" style="4" customWidth="1"/>
    <col min="9" max="9" width="12.28515625" customWidth="1"/>
    <col min="10" max="10" width="10.5703125" bestFit="1" customWidth="1"/>
  </cols>
  <sheetData>
    <row r="1" spans="1:10" x14ac:dyDescent="0.25">
      <c r="A1" s="6" t="s">
        <v>37</v>
      </c>
      <c r="B1" s="3">
        <v>37640</v>
      </c>
      <c r="D1" s="6" t="s">
        <v>38</v>
      </c>
      <c r="E1" s="5">
        <f ca="1">B1+B3-E3</f>
        <v>16156</v>
      </c>
    </row>
    <row r="2" spans="1:10" x14ac:dyDescent="0.25">
      <c r="I2" t="s">
        <v>40</v>
      </c>
      <c r="J2" t="s">
        <v>41</v>
      </c>
    </row>
    <row r="3" spans="1:10" x14ac:dyDescent="0.25">
      <c r="A3" s="7" t="s">
        <v>17</v>
      </c>
      <c r="B3" s="8">
        <f ca="1">SUM(B5:B100)</f>
        <v>424370</v>
      </c>
      <c r="D3" s="7" t="s">
        <v>18</v>
      </c>
      <c r="E3" s="8">
        <f ca="1">SUM(E5:E100)</f>
        <v>445854</v>
      </c>
      <c r="H3" s="17" t="s">
        <v>35</v>
      </c>
      <c r="I3" s="19">
        <f>Январь!B5</f>
        <v>212185</v>
      </c>
      <c r="J3" s="19">
        <f>Январь!E5</f>
        <v>218027</v>
      </c>
    </row>
    <row r="4" spans="1:10" s="2" customFormat="1" x14ac:dyDescent="0.25">
      <c r="A4" s="9" t="s">
        <v>27</v>
      </c>
      <c r="B4" s="10" t="s">
        <v>5</v>
      </c>
      <c r="D4" s="9" t="s">
        <v>28</v>
      </c>
      <c r="E4" s="10" t="s">
        <v>5</v>
      </c>
      <c r="H4" s="18" t="s">
        <v>39</v>
      </c>
      <c r="I4" s="20">
        <f>Февраль!B5</f>
        <v>212185</v>
      </c>
      <c r="J4" s="20">
        <f>Февраль!E5</f>
        <v>227827</v>
      </c>
    </row>
    <row r="5" spans="1:10" x14ac:dyDescent="0.25">
      <c r="A5" t="s">
        <v>0</v>
      </c>
      <c r="B5" s="4">
        <f ca="1">SUMIF(Лист1!$C$2:$E$100,A5,Лист1!$E$2:$E$100)</f>
        <v>251200</v>
      </c>
      <c r="D5" t="s">
        <v>6</v>
      </c>
      <c r="E5" s="4">
        <f ca="1">SUMIF(Лист1!$C$2:$E$100,Год!D5,Лист1!$E$2:$E$100)</f>
        <v>9800</v>
      </c>
      <c r="H5" t="s">
        <v>42</v>
      </c>
    </row>
    <row r="6" spans="1:10" x14ac:dyDescent="0.25">
      <c r="A6" t="s">
        <v>1</v>
      </c>
      <c r="B6" s="4">
        <f ca="1">SUMIF(Лист1!$C$2:$E$100,A6,Лист1!$E$2:$E$100)</f>
        <v>87490</v>
      </c>
      <c r="D6" t="s">
        <v>7</v>
      </c>
      <c r="E6" s="4">
        <f ca="1">SUMIF(Лист1!$C$2:$E$100,Год!D6,Лист1!$E$2:$E$100)</f>
        <v>92684</v>
      </c>
    </row>
    <row r="7" spans="1:10" x14ac:dyDescent="0.25">
      <c r="A7" t="s">
        <v>2</v>
      </c>
      <c r="B7" s="4">
        <f ca="1">SUMIF(Лист1!$C$2:$E$100,A7,Лист1!$E$2:$E$100)</f>
        <v>15680</v>
      </c>
      <c r="D7" t="s">
        <v>8</v>
      </c>
      <c r="E7" s="4">
        <f ca="1">SUMIF(Лист1!$C$2:$E$100,Год!D7,Лист1!$E$2:$E$100)</f>
        <v>5600</v>
      </c>
    </row>
    <row r="8" spans="1:10" x14ac:dyDescent="0.25">
      <c r="A8" t="s">
        <v>3</v>
      </c>
      <c r="B8" s="4">
        <f ca="1">SUMIF(Лист1!$C$2:$E$100,A8,Лист1!$E$2:$E$100)</f>
        <v>0</v>
      </c>
      <c r="D8" t="s">
        <v>9</v>
      </c>
      <c r="E8" s="4">
        <f ca="1">SUMIF(Лист1!$C$2:$E$100,Год!D8,Лист1!$E$2:$E$100)</f>
        <v>34600</v>
      </c>
    </row>
    <row r="9" spans="1:10" x14ac:dyDescent="0.25">
      <c r="A9" t="s">
        <v>4</v>
      </c>
      <c r="B9" s="4">
        <f ca="1">SUMIF(Лист1!$C$2:$E$100,A9,Лист1!$E$2:$E$100)</f>
        <v>70000</v>
      </c>
      <c r="D9" t="s">
        <v>10</v>
      </c>
      <c r="E9" s="4">
        <f ca="1">SUMIF(Лист1!$C$2:$E$100,Год!D9,Лист1!$E$2:$E$100)</f>
        <v>142800</v>
      </c>
    </row>
    <row r="10" spans="1:10" x14ac:dyDescent="0.25">
      <c r="A10" t="s">
        <v>23</v>
      </c>
      <c r="B10" s="4">
        <f ca="1">SUMIF(Лист1!$C$2:$E$100,A10,Лист1!$E$2:$E$100)</f>
        <v>0</v>
      </c>
      <c r="D10" t="s">
        <v>11</v>
      </c>
      <c r="E10" s="4">
        <f ca="1">SUMIF(Лист1!$C$2:$E$100,Год!D10,Лист1!$E$2:$E$100)</f>
        <v>56800</v>
      </c>
    </row>
    <row r="11" spans="1:10" x14ac:dyDescent="0.25">
      <c r="B11" s="4">
        <f ca="1">SUMIF(Лист1!$C$2:$E$100,A11,Лист1!$E$2:$E$100)</f>
        <v>0</v>
      </c>
      <c r="D11" t="s">
        <v>12</v>
      </c>
      <c r="E11" s="4">
        <f ca="1">SUMIF(Лист1!$C$2:$E$100,Год!D11,Лист1!$E$2:$E$100)</f>
        <v>67520</v>
      </c>
    </row>
    <row r="12" spans="1:10" x14ac:dyDescent="0.25">
      <c r="B12" s="4">
        <f ca="1">SUMIF(Лист1!$C$2:$E$100,A12,Лист1!$E$2:$E$100)</f>
        <v>0</v>
      </c>
      <c r="D12" t="s">
        <v>13</v>
      </c>
      <c r="E12" s="4">
        <f ca="1">SUMIF(Лист1!$C$2:$E$100,Год!D12,Лист1!$E$2:$E$100)</f>
        <v>27520</v>
      </c>
    </row>
    <row r="13" spans="1:10" x14ac:dyDescent="0.25">
      <c r="B13" s="4">
        <f ca="1">SUMIF(Лист1!$C$2:$E$100,A13,Лист1!$E$2:$E$100)</f>
        <v>0</v>
      </c>
      <c r="D13" t="s">
        <v>14</v>
      </c>
      <c r="E13" s="4">
        <f ca="1">SUMIF(Лист1!$C$2:$E$100,Год!D13,Лист1!$E$2:$E$100)</f>
        <v>8530</v>
      </c>
    </row>
    <row r="14" spans="1:10" x14ac:dyDescent="0.25">
      <c r="B14" s="4">
        <f ca="1">SUMIF(Лист1!$C$2:$E$100,A14,Лист1!$E$2:$E$100)</f>
        <v>0</v>
      </c>
      <c r="D14" t="s">
        <v>15</v>
      </c>
      <c r="E14" s="4">
        <f ca="1">SUMIF(Лист1!$C$2:$E$100,Год!D14,Лист1!$E$2:$E$100)</f>
        <v>0</v>
      </c>
    </row>
    <row r="15" spans="1:10" x14ac:dyDescent="0.25">
      <c r="B15" s="4">
        <f ca="1">SUMIF(Лист1!$C$2:$E$100,A15,Лист1!$E$2:$E$100)</f>
        <v>0</v>
      </c>
      <c r="E15" s="4">
        <f ca="1">SUMIF(Лист1!$C$2:$E$100,Год!D15,Лист1!$E$2:$E$100)</f>
        <v>0</v>
      </c>
    </row>
    <row r="16" spans="1:10" x14ac:dyDescent="0.25">
      <c r="B16" s="4">
        <f ca="1">SUMIF(Лист1!$C$2:$E$100,A16,Лист1!$E$2:$E$100)</f>
        <v>0</v>
      </c>
      <c r="E16" s="4">
        <f ca="1">SUMIF(Лист1!$C$2:$E$100,Год!D16,Лист1!$E$2:$E$100)</f>
        <v>0</v>
      </c>
    </row>
    <row r="17" spans="2:5" x14ac:dyDescent="0.25">
      <c r="B17" s="4">
        <f ca="1">SUMIF(Лист1!$C$2:$E$100,A17,Лист1!$E$2:$E$100)</f>
        <v>0</v>
      </c>
      <c r="E17" s="4">
        <f ca="1">SUMIF(Лист1!$C$2:$E$100,Год!D17,Лист1!$E$2:$E$100)</f>
        <v>0</v>
      </c>
    </row>
    <row r="18" spans="2:5" x14ac:dyDescent="0.25">
      <c r="B18" s="4">
        <f ca="1">SUMIF(Лист1!$C$2:$E$100,A18,Лист1!$E$2:$E$100)</f>
        <v>0</v>
      </c>
      <c r="E18" s="4">
        <f ca="1">SUMIF(Лист1!$C$2:$E$100,Год!D18,Лист1!$E$2:$E$100)</f>
        <v>0</v>
      </c>
    </row>
    <row r="19" spans="2:5" x14ac:dyDescent="0.25">
      <c r="B19" s="4">
        <f ca="1">SUMIF(Лист1!$C$2:$E$100,A19,Лист1!$E$2:$E$100)</f>
        <v>0</v>
      </c>
      <c r="E19" s="4">
        <f ca="1">SUMIF(Лист1!$C$2:$E$100,Год!D19,Лист1!$E$2:$E$100)</f>
        <v>0</v>
      </c>
    </row>
    <row r="20" spans="2:5" x14ac:dyDescent="0.25">
      <c r="B20" s="4">
        <f ca="1">SUMIF(Лист1!$C$2:$E$100,A20,Лист1!$E$2:$E$100)</f>
        <v>0</v>
      </c>
      <c r="E20" s="4">
        <f ca="1">SUMIF(Лист1!$C$2:$E$100,Год!D20,Лист1!$E$2:$E$100)</f>
        <v>0</v>
      </c>
    </row>
    <row r="21" spans="2:5" x14ac:dyDescent="0.25">
      <c r="B21" s="4">
        <f ca="1">SUMIF(Лист1!$C$2:$E$100,A21,Лист1!$E$2:$E$100)</f>
        <v>0</v>
      </c>
      <c r="E21" s="4">
        <f ca="1">SUMIF(Лист1!$C$2:$E$100,Год!D21,Лист1!$E$2:$E$100)</f>
        <v>0</v>
      </c>
    </row>
    <row r="22" spans="2:5" x14ac:dyDescent="0.25">
      <c r="B22" s="4">
        <f ca="1">SUMIF(Лист1!$C$2:$E$100,A22,Лист1!$E$2:$E$100)</f>
        <v>0</v>
      </c>
      <c r="E22" s="4">
        <f ca="1">SUMIF(Лист1!$C$2:$E$100,Год!D22,Лист1!$E$2:$E$100)</f>
        <v>0</v>
      </c>
    </row>
    <row r="23" spans="2:5" x14ac:dyDescent="0.25">
      <c r="B23" s="4">
        <f ca="1">SUMIF(Лист1!$C$2:$E$100,A23,Лист1!$E$2:$E$100)</f>
        <v>0</v>
      </c>
      <c r="E23" s="4">
        <f ca="1">SUMIF(Лист1!$C$2:$E$100,Год!D23,Лист1!$E$2:$E$100)</f>
        <v>0</v>
      </c>
    </row>
    <row r="24" spans="2:5" x14ac:dyDescent="0.25">
      <c r="B24" s="4">
        <f ca="1">SUMIF(Лист1!$C$2:$E$100,A24,Лист1!$E$2:$E$100)</f>
        <v>0</v>
      </c>
      <c r="E24" s="4">
        <f ca="1">SUMIF(Лист1!$C$2:$E$100,Год!D24,Лист1!$E$2:$E$100)</f>
        <v>0</v>
      </c>
    </row>
    <row r="25" spans="2:5" x14ac:dyDescent="0.25">
      <c r="B25" s="4">
        <f ca="1">SUMIF(Лист1!$C$2:$E$100,A25,Лист1!$E$2:$E$100)</f>
        <v>0</v>
      </c>
      <c r="E25" s="4">
        <f ca="1">SUMIF(Лист1!$C$2:$E$100,Год!D25,Лист1!$E$2:$E$100)</f>
        <v>0</v>
      </c>
    </row>
    <row r="26" spans="2:5" x14ac:dyDescent="0.25">
      <c r="B26" s="4">
        <f ca="1">SUMIF(Лист1!$C$2:$E$100,A26,Лист1!$E$2:$E$100)</f>
        <v>0</v>
      </c>
      <c r="E26" s="4">
        <f ca="1">SUMIF(Лист1!$C$2:$E$100,Год!D26,Лист1!$E$2:$E$100)</f>
        <v>0</v>
      </c>
    </row>
    <row r="27" spans="2:5" x14ac:dyDescent="0.25">
      <c r="B27" s="4">
        <f ca="1">SUMIF(Лист1!$C$2:$E$100,A27,Лист1!$E$2:$E$100)</f>
        <v>0</v>
      </c>
      <c r="E27" s="4">
        <f ca="1">SUMIF(Лист1!$C$2:$E$100,Год!D27,Лист1!$E$2:$E$100)</f>
        <v>0</v>
      </c>
    </row>
    <row r="28" spans="2:5" x14ac:dyDescent="0.25">
      <c r="B28" s="4">
        <f ca="1">SUMIF(Лист1!$C$2:$E$100,A28,Лист1!$E$2:$E$100)</f>
        <v>0</v>
      </c>
      <c r="E28" s="4">
        <f ca="1">SUMIF(Лист1!$C$2:$E$100,Год!D28,Лист1!$E$2:$E$100)</f>
        <v>0</v>
      </c>
    </row>
    <row r="29" spans="2:5" x14ac:dyDescent="0.25">
      <c r="B29" s="4">
        <f ca="1">SUMIF(Лист1!$C$2:$E$100,A29,Лист1!$E$2:$E$100)</f>
        <v>0</v>
      </c>
      <c r="E29" s="4">
        <f ca="1">SUMIF(Лист1!$C$2:$E$100,Год!D29,Лист1!$E$2:$E$100)</f>
        <v>0</v>
      </c>
    </row>
    <row r="30" spans="2:5" x14ac:dyDescent="0.25">
      <c r="B30" s="4">
        <f ca="1">SUMIF(Лист1!$C$2:$E$100,A30,Лист1!$E$2:$E$100)</f>
        <v>0</v>
      </c>
      <c r="E30" s="4">
        <f ca="1">SUMIF(Лист1!$C$2:$E$100,Год!D30,Лист1!$E$2:$E$100)</f>
        <v>0</v>
      </c>
    </row>
    <row r="31" spans="2:5" x14ac:dyDescent="0.25">
      <c r="B31" s="4">
        <f ca="1">SUMIF(Лист1!$C$2:$E$100,A31,Лист1!$E$2:$E$100)</f>
        <v>0</v>
      </c>
      <c r="E31" s="4">
        <f ca="1">SUMIF(Лист1!$C$2:$E$100,Год!D31,Лист1!$E$2:$E$100)</f>
        <v>0</v>
      </c>
    </row>
    <row r="32" spans="2:5" x14ac:dyDescent="0.25">
      <c r="B32" s="4">
        <f ca="1">SUMIF(Лист1!$C$2:$E$100,A32,Лист1!$E$2:$E$100)</f>
        <v>0</v>
      </c>
      <c r="E32" s="4">
        <f ca="1">SUMIF(Лист1!$C$2:$E$100,Год!D32,Лист1!$E$2:$E$100)</f>
        <v>0</v>
      </c>
    </row>
    <row r="33" spans="2:5" x14ac:dyDescent="0.25">
      <c r="B33" s="4">
        <f ca="1">SUMIF(Лист1!$C$2:$E$100,A33,Лист1!$E$2:$E$100)</f>
        <v>0</v>
      </c>
      <c r="E33" s="4">
        <f ca="1">SUMIF(Лист1!$C$2:$E$100,Год!D33,Лист1!$E$2:$E$100)</f>
        <v>0</v>
      </c>
    </row>
    <row r="34" spans="2:5" x14ac:dyDescent="0.25">
      <c r="B34" s="4">
        <f ca="1">SUMIF(Лист1!$C$2:$E$100,A34,Лист1!$E$2:$E$100)</f>
        <v>0</v>
      </c>
      <c r="E34" s="4">
        <f ca="1">SUMIF(Лист1!$C$2:$E$100,Год!D34,Лист1!$E$2:$E$100)</f>
        <v>0</v>
      </c>
    </row>
    <row r="35" spans="2:5" x14ac:dyDescent="0.25">
      <c r="B35" s="4">
        <f ca="1">SUMIF(Лист1!$C$2:$E$100,A35,Лист1!$E$2:$E$100)</f>
        <v>0</v>
      </c>
      <c r="E35" s="4">
        <f ca="1">SUMIF(Лист1!$C$2:$E$100,Год!D35,Лист1!$E$2:$E$100)</f>
        <v>0</v>
      </c>
    </row>
    <row r="36" spans="2:5" x14ac:dyDescent="0.25">
      <c r="B36" s="4">
        <f ca="1">SUMIF(Лист1!$C$2:$E$100,A36,Лист1!$E$2:$E$100)</f>
        <v>0</v>
      </c>
      <c r="E36" s="4">
        <f ca="1">SUMIF(Лист1!$C$2:$E$100,Год!D36,Лист1!$E$2:$E$100)</f>
        <v>0</v>
      </c>
    </row>
    <row r="37" spans="2:5" x14ac:dyDescent="0.25">
      <c r="B37" s="4">
        <f ca="1">SUMIF(Лист1!$C$2:$E$100,A37,Лист1!$E$2:$E$100)</f>
        <v>0</v>
      </c>
      <c r="E37" s="4">
        <f ca="1">SUMIF(Лист1!$C$2:$E$100,Год!D37,Лист1!$E$2:$E$100)</f>
        <v>0</v>
      </c>
    </row>
    <row r="38" spans="2:5" x14ac:dyDescent="0.25">
      <c r="B38" s="4">
        <f ca="1">SUMIF(Лист1!$C$2:$E$100,A38,Лист1!$E$2:$E$100)</f>
        <v>0</v>
      </c>
      <c r="E38" s="4">
        <f ca="1">SUMIF(Лист1!$C$2:$E$100,Год!D38,Лист1!$E$2:$E$100)</f>
        <v>0</v>
      </c>
    </row>
    <row r="39" spans="2:5" x14ac:dyDescent="0.25">
      <c r="B39" s="4">
        <f ca="1">SUMIF(Лист1!$C$2:$E$100,A39,Лист1!$E$2:$E$100)</f>
        <v>0</v>
      </c>
      <c r="E39" s="4">
        <f ca="1">SUMIF(Лист1!$C$2:$E$100,Год!D39,Лист1!$E$2:$E$100)</f>
        <v>0</v>
      </c>
    </row>
    <row r="40" spans="2:5" x14ac:dyDescent="0.25">
      <c r="B40" s="4">
        <f ca="1">SUMIF(Лист1!$C$2:$E$100,A40,Лист1!$E$2:$E$100)</f>
        <v>0</v>
      </c>
      <c r="E40" s="4">
        <f ca="1">SUMIF(Лист1!$C$2:$E$100,Год!D40,Лист1!$E$2:$E$100)</f>
        <v>0</v>
      </c>
    </row>
    <row r="41" spans="2:5" x14ac:dyDescent="0.25">
      <c r="B41" s="4">
        <f ca="1">SUMIF(Лист1!$C$2:$E$100,A41,Лист1!$E$2:$E$100)</f>
        <v>0</v>
      </c>
      <c r="E41" s="4">
        <f ca="1">SUMIF(Лист1!$C$2:$E$100,Год!D41,Лист1!$E$2:$E$100)</f>
        <v>0</v>
      </c>
    </row>
    <row r="42" spans="2:5" x14ac:dyDescent="0.25">
      <c r="B42" s="4">
        <f ca="1">SUMIF(Лист1!$C$2:$E$100,A42,Лист1!$E$2:$E$100)</f>
        <v>0</v>
      </c>
      <c r="E42" s="4">
        <f ca="1">SUMIF(Лист1!$C$2:$E$100,Год!D42,Лист1!$E$2:$E$100)</f>
        <v>0</v>
      </c>
    </row>
    <row r="43" spans="2:5" x14ac:dyDescent="0.25">
      <c r="B43" s="4">
        <f ca="1">SUMIF(Лист1!$C$2:$E$100,A43,Лист1!$E$2:$E$100)</f>
        <v>0</v>
      </c>
      <c r="E43" s="4">
        <f ca="1">SUMIF(Лист1!$C$2:$E$100,Год!D43,Лист1!$E$2:$E$100)</f>
        <v>0</v>
      </c>
    </row>
    <row r="44" spans="2:5" x14ac:dyDescent="0.25">
      <c r="B44" s="4">
        <f ca="1">SUMIF(Лист1!$C$2:$E$100,A44,Лист1!$E$2:$E$100)</f>
        <v>0</v>
      </c>
      <c r="E44" s="4">
        <f ca="1">SUMIF(Лист1!$C$2:$E$100,Год!D44,Лист1!$E$2:$E$100)</f>
        <v>0</v>
      </c>
    </row>
    <row r="45" spans="2:5" x14ac:dyDescent="0.25">
      <c r="B45" s="4">
        <f ca="1">SUMIF(Лист1!$C$2:$E$100,A45,Лист1!$E$2:$E$100)</f>
        <v>0</v>
      </c>
      <c r="E45" s="4">
        <f ca="1">SUMIF(Лист1!$C$2:$E$100,Год!D45,Лист1!$E$2:$E$100)</f>
        <v>0</v>
      </c>
    </row>
    <row r="46" spans="2:5" x14ac:dyDescent="0.25">
      <c r="B46" s="4">
        <f ca="1">SUMIF(Лист1!$C$2:$E$100,A46,Лист1!$E$2:$E$100)</f>
        <v>0</v>
      </c>
      <c r="E46" s="4">
        <f ca="1">SUMIF(Лист1!$C$2:$E$100,Год!D46,Лист1!$E$2:$E$100)</f>
        <v>0</v>
      </c>
    </row>
    <row r="47" spans="2:5" x14ac:dyDescent="0.25">
      <c r="B47" s="4">
        <f ca="1">SUMIF(Лист1!$C$2:$E$100,A47,Лист1!$E$2:$E$100)</f>
        <v>0</v>
      </c>
      <c r="E47" s="4">
        <f ca="1">SUMIF(Лист1!$C$2:$E$100,Год!D47,Лист1!$E$2:$E$100)</f>
        <v>0</v>
      </c>
    </row>
    <row r="48" spans="2:5" x14ac:dyDescent="0.25">
      <c r="B48" s="4">
        <f ca="1">SUMIF(Лист1!$C$2:$E$100,A48,Лист1!$E$2:$E$100)</f>
        <v>0</v>
      </c>
      <c r="E48" s="4">
        <f ca="1">SUMIF(Лист1!$C$2:$E$100,Год!D48,Лист1!$E$2:$E$100)</f>
        <v>0</v>
      </c>
    </row>
    <row r="49" spans="2:5" x14ac:dyDescent="0.25">
      <c r="B49" s="4">
        <f ca="1">SUMIF(Лист1!$C$2:$E$100,A49,Лист1!$E$2:$E$100)</f>
        <v>0</v>
      </c>
      <c r="E49" s="4">
        <f ca="1">SUMIF(Лист1!$C$2:$E$100,Год!D49,Лист1!$E$2:$E$100)</f>
        <v>0</v>
      </c>
    </row>
    <row r="50" spans="2:5" x14ac:dyDescent="0.25">
      <c r="B50" s="4">
        <f ca="1">SUMIF(Лист1!$C$2:$E$100,A50,Лист1!$E$2:$E$100)</f>
        <v>0</v>
      </c>
      <c r="E50" s="4">
        <f ca="1">SUMIF(Лист1!$C$2:$E$100,Год!D50,Лист1!$E$2:$E$100)</f>
        <v>0</v>
      </c>
    </row>
    <row r="51" spans="2:5" x14ac:dyDescent="0.25">
      <c r="B51" s="4">
        <f ca="1">SUMIF(Лист1!$C$2:$E$100,A51,Лист1!$E$2:$E$100)</f>
        <v>0</v>
      </c>
      <c r="E51" s="4">
        <f ca="1">SUMIF(Лист1!$C$2:$E$100,Год!D51,Лист1!$E$2:$E$100)</f>
        <v>0</v>
      </c>
    </row>
    <row r="52" spans="2:5" x14ac:dyDescent="0.25">
      <c r="B52" s="4">
        <f ca="1">SUMIF(Лист1!$C$2:$E$100,A52,Лист1!$E$2:$E$100)</f>
        <v>0</v>
      </c>
      <c r="E52" s="4">
        <f ca="1">SUMIF(Лист1!$C$2:$E$100,Год!D52,Лист1!$E$2:$E$100)</f>
        <v>0</v>
      </c>
    </row>
    <row r="53" spans="2:5" x14ac:dyDescent="0.25">
      <c r="B53" s="4">
        <f ca="1">SUMIF(Лист1!$C$2:$E$100,A53,Лист1!$E$2:$E$100)</f>
        <v>0</v>
      </c>
      <c r="E53" s="4">
        <f ca="1">SUMIF(Лист1!$C$2:$E$100,Год!D53,Лист1!$E$2:$E$100)</f>
        <v>0</v>
      </c>
    </row>
    <row r="54" spans="2:5" x14ac:dyDescent="0.25">
      <c r="B54" s="4">
        <f ca="1">SUMIF(Лист1!$C$2:$E$100,A54,Лист1!$E$2:$E$100)</f>
        <v>0</v>
      </c>
      <c r="E54" s="4">
        <f ca="1">SUMIF(Лист1!$C$2:$E$100,Год!D54,Лист1!$E$2:$E$100)</f>
        <v>0</v>
      </c>
    </row>
    <row r="55" spans="2:5" x14ac:dyDescent="0.25">
      <c r="B55" s="4">
        <f ca="1">SUMIF(Лист1!$C$2:$E$100,A55,Лист1!$E$2:$E$100)</f>
        <v>0</v>
      </c>
      <c r="E55" s="4">
        <f ca="1">SUMIF(Лист1!$C$2:$E$100,Год!D55,Лист1!$E$2:$E$100)</f>
        <v>0</v>
      </c>
    </row>
    <row r="56" spans="2:5" x14ac:dyDescent="0.25">
      <c r="B56" s="4">
        <f ca="1">SUMIF(Лист1!$C$2:$E$100,A56,Лист1!$E$2:$E$100)</f>
        <v>0</v>
      </c>
      <c r="E56" s="4">
        <f ca="1">SUMIF(Лист1!$C$2:$E$100,Год!D56,Лист1!$E$2:$E$100)</f>
        <v>0</v>
      </c>
    </row>
    <row r="57" spans="2:5" x14ac:dyDescent="0.25">
      <c r="B57" s="4">
        <f ca="1">SUMIF(Лист1!$C$2:$E$100,A57,Лист1!$E$2:$E$100)</f>
        <v>0</v>
      </c>
      <c r="E57" s="4">
        <f ca="1">SUMIF(Лист1!$C$2:$E$100,Год!D57,Лист1!$E$2:$E$100)</f>
        <v>0</v>
      </c>
    </row>
    <row r="58" spans="2:5" x14ac:dyDescent="0.25">
      <c r="B58" s="4">
        <f ca="1">SUMIF(Лист1!$C$2:$E$100,A58,Лист1!$E$2:$E$100)</f>
        <v>0</v>
      </c>
      <c r="E58" s="4">
        <f ca="1">SUMIF(Лист1!$C$2:$E$100,Год!D58,Лист1!$E$2:$E$100)</f>
        <v>0</v>
      </c>
    </row>
    <row r="59" spans="2:5" x14ac:dyDescent="0.25">
      <c r="B59" s="4">
        <f ca="1">SUMIF(Лист1!$C$2:$E$100,A59,Лист1!$E$2:$E$100)</f>
        <v>0</v>
      </c>
      <c r="E59" s="4">
        <f ca="1">SUMIF(Лист1!$C$2:$E$100,Год!D59,Лист1!$E$2:$E$100)</f>
        <v>0</v>
      </c>
    </row>
    <row r="60" spans="2:5" x14ac:dyDescent="0.25">
      <c r="B60" s="4">
        <f ca="1">SUMIF(Лист1!$C$2:$E$100,A60,Лист1!$E$2:$E$100)</f>
        <v>0</v>
      </c>
      <c r="E60" s="4">
        <f ca="1">SUMIF(Лист1!$C$2:$E$100,Год!D60,Лист1!$E$2:$E$100)</f>
        <v>0</v>
      </c>
    </row>
    <row r="61" spans="2:5" x14ac:dyDescent="0.25">
      <c r="B61" s="4">
        <f ca="1">SUMIF(Лист1!$C$2:$E$100,A61,Лист1!$E$2:$E$100)</f>
        <v>0</v>
      </c>
      <c r="E61" s="4">
        <f ca="1">SUMIF(Лист1!$C$2:$E$100,Год!D61,Лист1!$E$2:$E$100)</f>
        <v>0</v>
      </c>
    </row>
    <row r="62" spans="2:5" x14ac:dyDescent="0.25">
      <c r="B62" s="4">
        <f ca="1">SUMIF(Лист1!$C$2:$E$100,A62,Лист1!$E$2:$E$100)</f>
        <v>0</v>
      </c>
      <c r="E62" s="4">
        <f ca="1">SUMIF(Лист1!$C$2:$E$100,Год!D62,Лист1!$E$2:$E$100)</f>
        <v>0</v>
      </c>
    </row>
    <row r="63" spans="2:5" x14ac:dyDescent="0.25">
      <c r="B63" s="4">
        <f ca="1">SUMIF(Лист1!$C$2:$E$100,A63,Лист1!$E$2:$E$100)</f>
        <v>0</v>
      </c>
      <c r="E63" s="4">
        <f ca="1">SUMIF(Лист1!$C$2:$E$100,Год!D63,Лист1!$E$2:$E$100)</f>
        <v>0</v>
      </c>
    </row>
    <row r="64" spans="2:5" x14ac:dyDescent="0.25">
      <c r="B64" s="4">
        <f ca="1">SUMIF(Лист1!$C$2:$E$100,A64,Лист1!$E$2:$E$100)</f>
        <v>0</v>
      </c>
      <c r="E64" s="4">
        <f ca="1">SUMIF(Лист1!$C$2:$E$100,Год!D64,Лист1!$E$2:$E$100)</f>
        <v>0</v>
      </c>
    </row>
    <row r="65" spans="2:5" x14ac:dyDescent="0.25">
      <c r="B65" s="4">
        <f ca="1">SUMIF(Лист1!$C$2:$E$100,A65,Лист1!$E$2:$E$100)</f>
        <v>0</v>
      </c>
      <c r="E65" s="4">
        <f ca="1">SUMIF(Лист1!$C$2:$E$100,Год!D65,Лист1!$E$2:$E$100)</f>
        <v>0</v>
      </c>
    </row>
    <row r="66" spans="2:5" x14ac:dyDescent="0.25">
      <c r="B66" s="4">
        <f ca="1">SUMIF(Лист1!$C$2:$E$100,A66,Лист1!$E$2:$E$100)</f>
        <v>0</v>
      </c>
      <c r="E66" s="4">
        <f ca="1">SUMIF(Лист1!$C$2:$E$100,Год!D66,Лист1!$E$2:$E$100)</f>
        <v>0</v>
      </c>
    </row>
    <row r="67" spans="2:5" x14ac:dyDescent="0.25">
      <c r="B67" s="4">
        <f ca="1">SUMIF(Лист1!$C$2:$E$100,A67,Лист1!$E$2:$E$100)</f>
        <v>0</v>
      </c>
      <c r="E67" s="4">
        <f ca="1">SUMIF(Лист1!$C$2:$E$100,Год!D67,Лист1!$E$2:$E$100)</f>
        <v>0</v>
      </c>
    </row>
    <row r="68" spans="2:5" x14ac:dyDescent="0.25">
      <c r="B68" s="4">
        <f ca="1">SUMIF(Лист1!$C$2:$E$100,A68,Лист1!$E$2:$E$100)</f>
        <v>0</v>
      </c>
      <c r="E68" s="4">
        <f ca="1">SUMIF(Лист1!$C$2:$E$100,Год!D68,Лист1!$E$2:$E$100)</f>
        <v>0</v>
      </c>
    </row>
    <row r="69" spans="2:5" x14ac:dyDescent="0.25">
      <c r="B69" s="4">
        <f ca="1">SUMIF(Лист1!$C$2:$E$100,A69,Лист1!$E$2:$E$100)</f>
        <v>0</v>
      </c>
      <c r="E69" s="4">
        <f ca="1">SUMIF(Лист1!$C$2:$E$100,Год!D69,Лист1!$E$2:$E$100)</f>
        <v>0</v>
      </c>
    </row>
    <row r="70" spans="2:5" x14ac:dyDescent="0.25">
      <c r="B70" s="4">
        <f ca="1">SUMIF(Лист1!$C$2:$E$100,A70,Лист1!$E$2:$E$100)</f>
        <v>0</v>
      </c>
      <c r="E70" s="4">
        <f ca="1">SUMIF(Лист1!$C$2:$E$100,Год!D70,Лист1!$E$2:$E$100)</f>
        <v>0</v>
      </c>
    </row>
    <row r="71" spans="2:5" x14ac:dyDescent="0.25">
      <c r="B71" s="4">
        <f ca="1">SUMIF(Лист1!$C$2:$E$100,A71,Лист1!$E$2:$E$100)</f>
        <v>0</v>
      </c>
      <c r="E71" s="4">
        <f ca="1">SUMIF(Лист1!$C$2:$E$100,Год!D71,Лист1!$E$2:$E$100)</f>
        <v>0</v>
      </c>
    </row>
    <row r="72" spans="2:5" x14ac:dyDescent="0.25">
      <c r="B72" s="4">
        <f ca="1">SUMIF(Лист1!$C$2:$E$100,A72,Лист1!$E$2:$E$100)</f>
        <v>0</v>
      </c>
      <c r="E72" s="4">
        <f ca="1">SUMIF(Лист1!$C$2:$E$100,Год!D72,Лист1!$E$2:$E$100)</f>
        <v>0</v>
      </c>
    </row>
    <row r="73" spans="2:5" x14ac:dyDescent="0.25">
      <c r="B73" s="4">
        <f ca="1">SUMIF(Лист1!$C$2:$E$100,A73,Лист1!$E$2:$E$100)</f>
        <v>0</v>
      </c>
      <c r="E73" s="4">
        <f ca="1">SUMIF(Лист1!$C$2:$E$100,Год!D73,Лист1!$E$2:$E$100)</f>
        <v>0</v>
      </c>
    </row>
    <row r="74" spans="2:5" x14ac:dyDescent="0.25">
      <c r="B74" s="4">
        <f ca="1">SUMIF(Лист1!$C$2:$E$100,A74,Лист1!$E$2:$E$100)</f>
        <v>0</v>
      </c>
      <c r="E74" s="4">
        <f ca="1">SUMIF(Лист1!$C$2:$E$100,Год!D74,Лист1!$E$2:$E$100)</f>
        <v>0</v>
      </c>
    </row>
    <row r="75" spans="2:5" x14ac:dyDescent="0.25">
      <c r="B75" s="4">
        <f ca="1">SUMIF(Лист1!$C$2:$E$100,A75,Лист1!$E$2:$E$100)</f>
        <v>0</v>
      </c>
      <c r="E75" s="4">
        <f ca="1">SUMIF(Лист1!$C$2:$E$100,Год!D75,Лист1!$E$2:$E$100)</f>
        <v>0</v>
      </c>
    </row>
    <row r="76" spans="2:5" x14ac:dyDescent="0.25">
      <c r="B76" s="4">
        <f ca="1">SUMIF(Лист1!$C$2:$E$100,A76,Лист1!$E$2:$E$100)</f>
        <v>0</v>
      </c>
      <c r="E76" s="4">
        <f ca="1">SUMIF(Лист1!$C$2:$E$100,Год!D76,Лист1!$E$2:$E$100)</f>
        <v>0</v>
      </c>
    </row>
    <row r="77" spans="2:5" x14ac:dyDescent="0.25">
      <c r="B77" s="4">
        <f ca="1">SUMIF(Лист1!$C$2:$E$100,A77,Лист1!$E$2:$E$100)</f>
        <v>0</v>
      </c>
      <c r="E77" s="4">
        <f ca="1">SUMIF(Лист1!$C$2:$E$100,Год!D77,Лист1!$E$2:$E$100)</f>
        <v>0</v>
      </c>
    </row>
    <row r="78" spans="2:5" x14ac:dyDescent="0.25">
      <c r="B78" s="4">
        <f ca="1">SUMIF(Лист1!$C$2:$E$100,A78,Лист1!$E$2:$E$100)</f>
        <v>0</v>
      </c>
      <c r="E78" s="4">
        <f ca="1">SUMIF(Лист1!$C$2:$E$100,Год!D78,Лист1!$E$2:$E$100)</f>
        <v>0</v>
      </c>
    </row>
    <row r="79" spans="2:5" x14ac:dyDescent="0.25">
      <c r="B79" s="4">
        <f ca="1">SUMIF(Лист1!$C$2:$E$100,A79,Лист1!$E$2:$E$100)</f>
        <v>0</v>
      </c>
      <c r="E79" s="4">
        <f ca="1">SUMIF(Лист1!$C$2:$E$100,Год!D79,Лист1!$E$2:$E$100)</f>
        <v>0</v>
      </c>
    </row>
    <row r="80" spans="2:5" x14ac:dyDescent="0.25">
      <c r="B80" s="4">
        <f ca="1">SUMIF(Лист1!$C$2:$E$100,A80,Лист1!$E$2:$E$100)</f>
        <v>0</v>
      </c>
      <c r="E80" s="4">
        <f ca="1">SUMIF(Лист1!$C$2:$E$100,Год!D80,Лист1!$E$2:$E$100)</f>
        <v>0</v>
      </c>
    </row>
    <row r="81" spans="2:5" x14ac:dyDescent="0.25">
      <c r="B81" s="4">
        <f ca="1">SUMIF(Лист1!$C$2:$E$100,A81,Лист1!$E$2:$E$100)</f>
        <v>0</v>
      </c>
      <c r="E81" s="4">
        <f ca="1">SUMIF(Лист1!$C$2:$E$100,Год!D81,Лист1!$E$2:$E$100)</f>
        <v>0</v>
      </c>
    </row>
    <row r="82" spans="2:5" x14ac:dyDescent="0.25">
      <c r="B82" s="4">
        <f ca="1">SUMIF(Лист1!$C$2:$E$100,A82,Лист1!$E$2:$E$100)</f>
        <v>0</v>
      </c>
      <c r="E82" s="4">
        <f ca="1">SUMIF(Лист1!$C$2:$E$100,Год!D82,Лист1!$E$2:$E$100)</f>
        <v>0</v>
      </c>
    </row>
    <row r="83" spans="2:5" x14ac:dyDescent="0.25">
      <c r="B83" s="4">
        <f ca="1">SUMIF(Лист1!$C$2:$E$100,A83,Лист1!$E$2:$E$100)</f>
        <v>0</v>
      </c>
      <c r="E83" s="4">
        <f ca="1">SUMIF(Лист1!$C$2:$E$100,Год!D83,Лист1!$E$2:$E$100)</f>
        <v>0</v>
      </c>
    </row>
    <row r="84" spans="2:5" x14ac:dyDescent="0.25">
      <c r="B84" s="4">
        <f ca="1">SUMIF(Лист1!$C$2:$E$100,A84,Лист1!$E$2:$E$100)</f>
        <v>0</v>
      </c>
      <c r="E84" s="4">
        <f ca="1">SUMIF(Лист1!$C$2:$E$100,Год!D84,Лист1!$E$2:$E$100)</f>
        <v>0</v>
      </c>
    </row>
    <row r="85" spans="2:5" x14ac:dyDescent="0.25">
      <c r="B85" s="4">
        <f ca="1">SUMIF(Лист1!$C$2:$E$100,A85,Лист1!$E$2:$E$100)</f>
        <v>0</v>
      </c>
      <c r="E85" s="4">
        <f ca="1">SUMIF(Лист1!$C$2:$E$100,Год!D85,Лист1!$E$2:$E$100)</f>
        <v>0</v>
      </c>
    </row>
    <row r="86" spans="2:5" x14ac:dyDescent="0.25">
      <c r="B86" s="4">
        <f ca="1">SUMIF(Лист1!$C$2:$E$100,A86,Лист1!$E$2:$E$100)</f>
        <v>0</v>
      </c>
      <c r="E86" s="4">
        <f ca="1">SUMIF(Лист1!$C$2:$E$100,Год!D86,Лист1!$E$2:$E$100)</f>
        <v>0</v>
      </c>
    </row>
    <row r="87" spans="2:5" x14ac:dyDescent="0.25">
      <c r="B87" s="4">
        <f ca="1">SUMIF(Лист1!$C$2:$E$100,A87,Лист1!$E$2:$E$100)</f>
        <v>0</v>
      </c>
      <c r="E87" s="4">
        <f ca="1">SUMIF(Лист1!$C$2:$E$100,Год!D87,Лист1!$E$2:$E$100)</f>
        <v>0</v>
      </c>
    </row>
    <row r="88" spans="2:5" x14ac:dyDescent="0.25">
      <c r="B88" s="4">
        <f ca="1">SUMIF(Лист1!$C$2:$E$100,A88,Лист1!$E$2:$E$100)</f>
        <v>0</v>
      </c>
      <c r="E88" s="4">
        <f ca="1">SUMIF(Лист1!$C$2:$E$100,Год!D88,Лист1!$E$2:$E$100)</f>
        <v>0</v>
      </c>
    </row>
    <row r="89" spans="2:5" x14ac:dyDescent="0.25">
      <c r="B89" s="4">
        <f ca="1">SUMIF(Лист1!$C$2:$E$100,A89,Лист1!$E$2:$E$100)</f>
        <v>0</v>
      </c>
      <c r="E89" s="4">
        <f ca="1">SUMIF(Лист1!$C$2:$E$100,Год!D89,Лист1!$E$2:$E$100)</f>
        <v>0</v>
      </c>
    </row>
    <row r="90" spans="2:5" x14ac:dyDescent="0.25">
      <c r="B90" s="4">
        <f ca="1">SUMIF(Лист1!$C$2:$E$100,A90,Лист1!$E$2:$E$100)</f>
        <v>0</v>
      </c>
      <c r="E90" s="4">
        <f ca="1">SUMIF(Лист1!$C$2:$E$100,Год!D90,Лист1!$E$2:$E$100)</f>
        <v>0</v>
      </c>
    </row>
    <row r="91" spans="2:5" x14ac:dyDescent="0.25">
      <c r="B91" s="4">
        <f ca="1">SUMIF(Лист1!$C$2:$E$100,A91,Лист1!$E$2:$E$100)</f>
        <v>0</v>
      </c>
      <c r="E91" s="4">
        <f ca="1">SUMIF(Лист1!$C$2:$E$100,Год!D91,Лист1!$E$2:$E$100)</f>
        <v>0</v>
      </c>
    </row>
    <row r="92" spans="2:5" x14ac:dyDescent="0.25">
      <c r="B92" s="4">
        <f ca="1">SUMIF(Лист1!$C$2:$E$100,A92,Лист1!$E$2:$E$100)</f>
        <v>0</v>
      </c>
      <c r="E92" s="4">
        <f ca="1">SUMIF(Лист1!$C$2:$E$100,Год!D92,Лист1!$E$2:$E$100)</f>
        <v>0</v>
      </c>
    </row>
    <row r="93" spans="2:5" x14ac:dyDescent="0.25">
      <c r="B93" s="4">
        <f ca="1">SUMIF(Лист1!$C$2:$E$100,A93,Лист1!$E$2:$E$100)</f>
        <v>0</v>
      </c>
      <c r="E93" s="4">
        <f ca="1">SUMIF(Лист1!$C$2:$E$100,Год!D93,Лист1!$E$2:$E$100)</f>
        <v>0</v>
      </c>
    </row>
    <row r="94" spans="2:5" x14ac:dyDescent="0.25">
      <c r="B94" s="4">
        <f ca="1">SUMIF(Лист1!$C$2:$E$100,A94,Лист1!$E$2:$E$100)</f>
        <v>0</v>
      </c>
      <c r="E94" s="4">
        <f ca="1">SUMIF(Лист1!$C$2:$E$100,Год!D94,Лист1!$E$2:$E$100)</f>
        <v>0</v>
      </c>
    </row>
    <row r="95" spans="2:5" x14ac:dyDescent="0.25">
      <c r="B95" s="4">
        <f ca="1">SUMIF(Лист1!$C$2:$E$100,A95,Лист1!$E$2:$E$100)</f>
        <v>0</v>
      </c>
      <c r="E95" s="4">
        <f ca="1">SUMIF(Лист1!$C$2:$E$100,Год!D95,Лист1!$E$2:$E$100)</f>
        <v>0</v>
      </c>
    </row>
    <row r="96" spans="2:5" x14ac:dyDescent="0.25">
      <c r="B96" s="4">
        <f ca="1">SUMIF(Лист1!$C$2:$E$100,A96,Лист1!$E$2:$E$100)</f>
        <v>0</v>
      </c>
      <c r="E96" s="4">
        <f ca="1">SUMIF(Лист1!$C$2:$E$100,Год!D96,Лист1!$E$2:$E$100)</f>
        <v>0</v>
      </c>
    </row>
    <row r="97" spans="2:5" x14ac:dyDescent="0.25">
      <c r="B97" s="4">
        <f ca="1">SUMIF(Лист1!$C$2:$E$100,A97,Лист1!$E$2:$E$100)</f>
        <v>0</v>
      </c>
      <c r="E97" s="4">
        <f ca="1">SUMIF(Лист1!$C$2:$E$100,Год!D97,Лист1!$E$2:$E$100)</f>
        <v>0</v>
      </c>
    </row>
    <row r="98" spans="2:5" x14ac:dyDescent="0.25">
      <c r="B98" s="4">
        <f ca="1">SUMIF(Лист1!$C$2:$E$100,A98,Лист1!$E$2:$E$100)</f>
        <v>0</v>
      </c>
      <c r="E98" s="4">
        <f ca="1">SUMIF(Лист1!$C$2:$E$100,Год!D98,Лист1!$E$2:$E$100)</f>
        <v>0</v>
      </c>
    </row>
    <row r="99" spans="2:5" x14ac:dyDescent="0.25">
      <c r="B99" s="4">
        <f ca="1">SUMIF(Лист1!$C$2:$E$100,A99,Лист1!$E$2:$E$100)</f>
        <v>0</v>
      </c>
      <c r="E99" s="4">
        <f ca="1">SUMIF(Лист1!$C$2:$E$100,Год!D99,Лист1!$E$2:$E$100)</f>
        <v>0</v>
      </c>
    </row>
    <row r="100" spans="2:5" x14ac:dyDescent="0.25">
      <c r="B100" s="4">
        <f ca="1">SUMIF(Лист1!$C$2:$E$100,A100,Лист1!$E$2:$E$100)</f>
        <v>0</v>
      </c>
      <c r="E100" s="4">
        <f ca="1">SUMIF(Лист1!$C$2:$E$100,Год!D100,Лист1!$E$2:$E$100)</f>
        <v>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879219-A69C-4CFF-9439-6625097170C1}">
  <dimension ref="A1:E132"/>
  <sheetViews>
    <sheetView tabSelected="1" zoomScale="120" zoomScaleNormal="120" workbookViewId="0">
      <selection activeCell="E8" sqref="E8"/>
    </sheetView>
  </sheetViews>
  <sheetFormatPr defaultRowHeight="15" x14ac:dyDescent="0.25"/>
  <cols>
    <col min="1" max="1" width="36.28515625" customWidth="1"/>
    <col min="2" max="2" width="15.5703125" style="4" customWidth="1"/>
    <col min="4" max="4" width="36.28515625" customWidth="1"/>
    <col min="5" max="5" width="15.5703125" style="4" customWidth="1"/>
  </cols>
  <sheetData>
    <row r="1" spans="1:5" x14ac:dyDescent="0.25">
      <c r="A1" t="s">
        <v>35</v>
      </c>
      <c r="B1" s="11">
        <v>43831</v>
      </c>
      <c r="C1" s="16" t="s">
        <v>36</v>
      </c>
      <c r="D1" s="15">
        <f>EOMONTH(B1,0)</f>
        <v>43861</v>
      </c>
    </row>
    <row r="3" spans="1:5" x14ac:dyDescent="0.25">
      <c r="A3" s="6" t="s">
        <v>16</v>
      </c>
      <c r="B3" s="5">
        <f>Год!B1</f>
        <v>37640</v>
      </c>
      <c r="D3" s="6" t="s">
        <v>19</v>
      </c>
      <c r="E3" s="5">
        <f>B3+B5-E5</f>
        <v>31798</v>
      </c>
    </row>
    <row r="5" spans="1:5" x14ac:dyDescent="0.25">
      <c r="A5" s="7" t="s">
        <v>17</v>
      </c>
      <c r="B5" s="8">
        <f>SUM(B7:B102)</f>
        <v>212185</v>
      </c>
      <c r="D5" s="7" t="s">
        <v>18</v>
      </c>
      <c r="E5" s="8">
        <f>SUM(E7:E102)</f>
        <v>218027</v>
      </c>
    </row>
    <row r="6" spans="1:5" s="2" customFormat="1" x14ac:dyDescent="0.25">
      <c r="A6" s="9" t="s">
        <v>27</v>
      </c>
      <c r="B6" s="10" t="s">
        <v>5</v>
      </c>
      <c r="D6" s="9" t="s">
        <v>28</v>
      </c>
      <c r="E6" s="10" t="s">
        <v>5</v>
      </c>
    </row>
    <row r="7" spans="1:5" x14ac:dyDescent="0.25">
      <c r="A7" t="s">
        <v>0</v>
      </c>
      <c r="B7" s="4">
        <f>SUMIFS(Лист1!$E$2:$E$100,Лист1!$C$2:$C$100,Январь!A7,Лист1!$A$2:$A$100,"&gt;="&amp;Январь!$B$1,Лист1!$A$2:$A$100,"&lt;="&amp;Январь!$D$1)</f>
        <v>125600</v>
      </c>
      <c r="D7" t="s">
        <v>6</v>
      </c>
      <c r="E7" s="4">
        <f>SUMIFS(Лист1!$E$2:$E$100,Лист1!$C$2:$C$100,Январь!D7,Лист1!$A$2:$A$100,"&gt;="&amp;Январь!$B$1,Лист1!$A$2:$A$100,"&lt;="&amp;Январь!$D$1)</f>
        <v>0</v>
      </c>
    </row>
    <row r="8" spans="1:5" x14ac:dyDescent="0.25">
      <c r="A8" t="s">
        <v>1</v>
      </c>
      <c r="B8" s="4">
        <f>SUMIFS(Лист1!$E$2:$E$100,Лист1!$C$2:$C$100,Январь!A8,Лист1!$A$2:$A$100,"&gt;="&amp;Январь!$B$1,Лист1!$A$2:$A$100,"&lt;="&amp;Январь!$D$1)</f>
        <v>43745</v>
      </c>
      <c r="D8" t="s">
        <v>7</v>
      </c>
      <c r="E8" s="4">
        <f>SUMIFS(Лист1!$E$2:$E$100,Лист1!$C$2:$C$100,Январь!D8,Лист1!$A$2:$A$100,"&gt;="&amp;Январь!$B$1,Лист1!$A$2:$A$100,"&lt;="&amp;Январь!$D$1)</f>
        <v>50607</v>
      </c>
    </row>
    <row r="9" spans="1:5" x14ac:dyDescent="0.25">
      <c r="A9" t="s">
        <v>2</v>
      </c>
      <c r="B9" s="4">
        <f>SUMIFS(Лист1!$E$2:$E$100,Лист1!$C$2:$C$100,Январь!A9,Лист1!$A$2:$A$100,"&gt;="&amp;Январь!$B$1,Лист1!$A$2:$A$100,"&lt;="&amp;Январь!$D$1)</f>
        <v>7840</v>
      </c>
      <c r="D9" t="s">
        <v>8</v>
      </c>
      <c r="E9" s="4">
        <f>SUMIFS(Лист1!$E$2:$E$100,Лист1!$C$2:$C$100,Январь!D9,Лист1!$A$2:$A$100,"&gt;="&amp;Январь!$B$1,Лист1!$A$2:$A$100,"&lt;="&amp;Январь!$D$1)</f>
        <v>2800</v>
      </c>
    </row>
    <row r="10" spans="1:5" x14ac:dyDescent="0.25">
      <c r="A10" t="s">
        <v>3</v>
      </c>
      <c r="B10" s="4">
        <f>SUMIFS(Лист1!$E$2:$E$100,Лист1!$C$2:$C$100,Январь!A10,Лист1!$A$2:$A$100,"&gt;="&amp;Январь!$B$1,Лист1!$A$2:$A$100,"&lt;="&amp;Январь!$D$1)</f>
        <v>0</v>
      </c>
      <c r="D10" t="s">
        <v>9</v>
      </c>
      <c r="E10" s="4">
        <f>SUMIFS(Лист1!$E$2:$E$100,Лист1!$C$2:$C$100,Январь!D10,Лист1!$A$2:$A$100,"&gt;="&amp;Январь!$B$1,Лист1!$A$2:$A$100,"&lt;="&amp;Январь!$D$1)</f>
        <v>17300</v>
      </c>
    </row>
    <row r="11" spans="1:5" x14ac:dyDescent="0.25">
      <c r="A11" t="s">
        <v>4</v>
      </c>
      <c r="B11" s="4">
        <f>SUMIFS(Лист1!$E$2:$E$100,Лист1!$C$2:$C$100,Январь!A11,Лист1!$A$2:$A$100,"&gt;="&amp;Январь!$B$1,Лист1!$A$2:$A$100,"&lt;="&amp;Январь!$D$1)</f>
        <v>35000</v>
      </c>
      <c r="D11" t="s">
        <v>10</v>
      </c>
      <c r="E11" s="4">
        <f>SUMIFS(Лист1!$E$2:$E$100,Лист1!$C$2:$C$100,Январь!D11,Лист1!$A$2:$A$100,"&gt;="&amp;Январь!$B$1,Лист1!$A$2:$A$100,"&lt;="&amp;Январь!$D$1)</f>
        <v>71400</v>
      </c>
    </row>
    <row r="12" spans="1:5" x14ac:dyDescent="0.25">
      <c r="A12" t="s">
        <v>23</v>
      </c>
      <c r="B12" s="4">
        <f>SUMIFS(Лист1!$E$2:$E$100,Лист1!$C$2:$C$100,Январь!A12,Лист1!$A$2:$A$100,"&gt;="&amp;Январь!$B$1,Лист1!$A$2:$A$100,"&lt;="&amp;Январь!$D$1)</f>
        <v>0</v>
      </c>
      <c r="D12" t="s">
        <v>11</v>
      </c>
      <c r="E12" s="4">
        <f>SUMIFS(Лист1!$E$2:$E$100,Лист1!$C$2:$C$100,Январь!D12,Лист1!$A$2:$A$100,"&gt;="&amp;Январь!$B$1,Лист1!$A$2:$A$100,"&lt;="&amp;Январь!$D$1)</f>
        <v>28400</v>
      </c>
    </row>
    <row r="13" spans="1:5" x14ac:dyDescent="0.25">
      <c r="B13" s="4">
        <f>SUMIFS(Лист1!$E$2:$E$100,Лист1!$C$2:$C$100,Январь!A13,Лист1!$A$2:$A$100,"&gt;="&amp;Январь!$B$1,Лист1!$A$2:$A$100,"&lt;="&amp;Январь!$D$1)</f>
        <v>0</v>
      </c>
      <c r="D13" t="s">
        <v>12</v>
      </c>
      <c r="E13" s="4">
        <f>SUMIFS(Лист1!$E$2:$E$100,Лист1!$C$2:$C$100,Январь!D13,Лист1!$A$2:$A$100,"&gt;="&amp;Январь!$B$1,Лист1!$A$2:$A$100,"&lt;="&amp;Январь!$D$1)</f>
        <v>33760</v>
      </c>
    </row>
    <row r="14" spans="1:5" x14ac:dyDescent="0.25">
      <c r="B14" s="4">
        <f>SUMIFS(Лист1!$E$2:$E$100,Лист1!$C$2:$C$100,Январь!A14,Лист1!$A$2:$A$100,"&gt;="&amp;Январь!$B$1,Лист1!$A$2:$A$100,"&lt;="&amp;Январь!$D$1)</f>
        <v>0</v>
      </c>
      <c r="D14" t="s">
        <v>13</v>
      </c>
      <c r="E14" s="4">
        <f>SUMIFS(Лист1!$E$2:$E$100,Лист1!$C$2:$C$100,Январь!D14,Лист1!$A$2:$A$100,"&gt;="&amp;Январь!$B$1,Лист1!$A$2:$A$100,"&lt;="&amp;Январь!$D$1)</f>
        <v>13760</v>
      </c>
    </row>
    <row r="15" spans="1:5" x14ac:dyDescent="0.25">
      <c r="B15" s="4">
        <f>SUMIFS(Лист1!$E$2:$E$100,Лист1!$C$2:$C$100,Январь!A15,Лист1!$A$2:$A$100,"&gt;="&amp;Январь!$B$1,Лист1!$A$2:$A$100,"&lt;="&amp;Январь!$D$1)</f>
        <v>0</v>
      </c>
      <c r="D15" t="s">
        <v>14</v>
      </c>
      <c r="E15" s="4">
        <f>SUMIFS(Лист1!$E$2:$E$100,Лист1!$C$2:$C$100,Январь!D15,Лист1!$A$2:$A$100,"&gt;="&amp;Январь!$B$1,Лист1!$A$2:$A$100,"&lt;="&amp;Январь!$D$1)</f>
        <v>0</v>
      </c>
    </row>
    <row r="16" spans="1:5" x14ac:dyDescent="0.25">
      <c r="B16" s="4">
        <f>SUMIFS(Лист1!$E$2:$E$100,Лист1!$C$2:$C$100,Январь!A16,Лист1!$A$2:$A$100,"&gt;="&amp;Январь!$B$1,Лист1!$A$2:$A$100,"&lt;="&amp;Январь!$D$1)</f>
        <v>0</v>
      </c>
      <c r="D16" t="s">
        <v>15</v>
      </c>
      <c r="E16" s="4">
        <f>SUMIFS(Лист1!$E$2:$E$100,Лист1!$C$2:$C$100,Январь!D16,Лист1!$A$2:$A$100,"&gt;="&amp;Январь!$B$1,Лист1!$A$2:$A$100,"&lt;="&amp;Январь!$D$1)</f>
        <v>0</v>
      </c>
    </row>
    <row r="17" spans="2:5" x14ac:dyDescent="0.25">
      <c r="B17" s="4">
        <f>SUMIFS(Лист1!$E$2:$E$100,Лист1!$C$2:$C$100,Январь!A17,Лист1!$A$2:$A$100,"&gt;="&amp;Январь!$B$1,Лист1!$A$2:$A$100,"&lt;="&amp;Январь!$D$1)</f>
        <v>0</v>
      </c>
      <c r="E17" s="4">
        <f>SUMIFS(Лист1!$E$2:$E$100,Лист1!$C$2:$C$100,Январь!D17,Лист1!$A$2:$A$100,"&gt;="&amp;Январь!$B$1,Лист1!$A$2:$A$100,"&lt;="&amp;Январь!$D$1)</f>
        <v>0</v>
      </c>
    </row>
    <row r="18" spans="2:5" x14ac:dyDescent="0.25">
      <c r="B18" s="4">
        <f>SUMIFS(Лист1!$E$2:$E$100,Лист1!$C$2:$C$100,Январь!A18,Лист1!$A$2:$A$100,"&gt;="&amp;Январь!$B$1,Лист1!$A$2:$A$100,"&lt;="&amp;Январь!$D$1)</f>
        <v>0</v>
      </c>
      <c r="E18" s="4">
        <f>SUMIFS(Лист1!$E$2:$E$100,Лист1!$C$2:$C$100,Январь!D18,Лист1!$A$2:$A$100,"&gt;="&amp;Январь!$B$1,Лист1!$A$2:$A$100,"&lt;="&amp;Январь!$D$1)</f>
        <v>0</v>
      </c>
    </row>
    <row r="19" spans="2:5" x14ac:dyDescent="0.25">
      <c r="B19" s="4">
        <f>SUMIFS(Лист1!$E$2:$E$100,Лист1!$C$2:$C$100,Январь!A19,Лист1!$A$2:$A$100,"&gt;="&amp;Январь!$B$1,Лист1!$A$2:$A$100,"&lt;="&amp;Январь!$D$1)</f>
        <v>0</v>
      </c>
      <c r="E19" s="4">
        <f>SUMIFS(Лист1!$E$2:$E$100,Лист1!$C$2:$C$100,Январь!D19,Лист1!$A$2:$A$100,"&gt;="&amp;Январь!$B$1,Лист1!$A$2:$A$100,"&lt;="&amp;Январь!$D$1)</f>
        <v>0</v>
      </c>
    </row>
    <row r="20" spans="2:5" x14ac:dyDescent="0.25">
      <c r="B20" s="4">
        <f>SUMIFS(Лист1!$E$2:$E$100,Лист1!$C$2:$C$100,Январь!A20,Лист1!$A$2:$A$100,"&gt;="&amp;Январь!$B$1,Лист1!$A$2:$A$100,"&lt;="&amp;Январь!$D$1)</f>
        <v>0</v>
      </c>
      <c r="E20" s="4">
        <f>SUMIFS(Лист1!$E$2:$E$100,Лист1!$C$2:$C$100,Январь!D20,Лист1!$A$2:$A$100,"&gt;="&amp;Январь!$B$1,Лист1!$A$2:$A$100,"&lt;="&amp;Январь!$D$1)</f>
        <v>0</v>
      </c>
    </row>
    <row r="21" spans="2:5" x14ac:dyDescent="0.25">
      <c r="B21" s="4">
        <f>SUMIFS(Лист1!$E$2:$E$100,Лист1!$C$2:$C$100,Январь!A21,Лист1!$A$2:$A$100,"&gt;="&amp;Январь!$B$1,Лист1!$A$2:$A$100,"&lt;="&amp;Январь!$D$1)</f>
        <v>0</v>
      </c>
      <c r="E21" s="4">
        <f>SUMIFS(Лист1!$E$2:$E$100,Лист1!$C$2:$C$100,Январь!D21,Лист1!$A$2:$A$100,"&gt;="&amp;Январь!$B$1,Лист1!$A$2:$A$100,"&lt;="&amp;Январь!$D$1)</f>
        <v>0</v>
      </c>
    </row>
    <row r="22" spans="2:5" x14ac:dyDescent="0.25">
      <c r="B22" s="4">
        <f>SUMIFS(Лист1!$E$2:$E$100,Лист1!$C$2:$C$100,Январь!A22,Лист1!$A$2:$A$100,"&gt;="&amp;Январь!$B$1,Лист1!$A$2:$A$100,"&lt;="&amp;Январь!$D$1)</f>
        <v>0</v>
      </c>
      <c r="E22" s="4">
        <f>SUMIFS(Лист1!$E$2:$E$100,Лист1!$C$2:$C$100,Январь!D22,Лист1!$A$2:$A$100,"&gt;="&amp;Январь!$B$1,Лист1!$A$2:$A$100,"&lt;="&amp;Январь!$D$1)</f>
        <v>0</v>
      </c>
    </row>
    <row r="23" spans="2:5" x14ac:dyDescent="0.25">
      <c r="B23" s="4">
        <f>SUMIFS(Лист1!$E$2:$E$100,Лист1!$C$2:$C$100,Январь!A23,Лист1!$A$2:$A$100,"&gt;="&amp;Январь!$B$1,Лист1!$A$2:$A$100,"&lt;="&amp;Январь!$D$1)</f>
        <v>0</v>
      </c>
      <c r="E23" s="4">
        <f>SUMIFS(Лист1!$E$2:$E$100,Лист1!$C$2:$C$100,Январь!D23,Лист1!$A$2:$A$100,"&gt;="&amp;Январь!$B$1,Лист1!$A$2:$A$100,"&lt;="&amp;Январь!$D$1)</f>
        <v>0</v>
      </c>
    </row>
    <row r="24" spans="2:5" x14ac:dyDescent="0.25">
      <c r="B24" s="4">
        <f>SUMIFS(Лист1!$E$2:$E$100,Лист1!$C$2:$C$100,Январь!A24,Лист1!$A$2:$A$100,"&gt;="&amp;Январь!$B$1,Лист1!$A$2:$A$100,"&lt;="&amp;Январь!$D$1)</f>
        <v>0</v>
      </c>
      <c r="E24" s="4">
        <f>SUMIFS(Лист1!$E$2:$E$100,Лист1!$C$2:$C$100,Январь!D24,Лист1!$A$2:$A$100,"&gt;="&amp;Январь!$B$1,Лист1!$A$2:$A$100,"&lt;="&amp;Январь!$D$1)</f>
        <v>0</v>
      </c>
    </row>
    <row r="25" spans="2:5" x14ac:dyDescent="0.25">
      <c r="B25" s="4">
        <f>SUMIFS(Лист1!$E$2:$E$100,Лист1!$C$2:$C$100,Январь!A25,Лист1!$A$2:$A$100,"&gt;="&amp;Январь!$B$1,Лист1!$A$2:$A$100,"&lt;="&amp;Январь!$D$1)</f>
        <v>0</v>
      </c>
      <c r="E25" s="4">
        <f>SUMIFS(Лист1!$E$2:$E$100,Лист1!$C$2:$C$100,Январь!D25,Лист1!$A$2:$A$100,"&gt;="&amp;Январь!$B$1,Лист1!$A$2:$A$100,"&lt;="&amp;Январь!$D$1)</f>
        <v>0</v>
      </c>
    </row>
    <row r="26" spans="2:5" x14ac:dyDescent="0.25">
      <c r="B26" s="4">
        <f>SUMIFS(Лист1!$E$2:$E$100,Лист1!$C$2:$C$100,Январь!A26,Лист1!$A$2:$A$100,"&gt;="&amp;Январь!$B$1,Лист1!$A$2:$A$100,"&lt;="&amp;Январь!$D$1)</f>
        <v>0</v>
      </c>
      <c r="E26" s="4">
        <f>SUMIFS(Лист1!$E$2:$E$100,Лист1!$C$2:$C$100,Январь!D26,Лист1!$A$2:$A$100,"&gt;="&amp;Январь!$B$1,Лист1!$A$2:$A$100,"&lt;="&amp;Январь!$D$1)</f>
        <v>0</v>
      </c>
    </row>
    <row r="27" spans="2:5" x14ac:dyDescent="0.25">
      <c r="B27" s="4">
        <f>SUMIFS(Лист1!$E$2:$E$100,Лист1!$C$2:$C$100,Январь!A27,Лист1!$A$2:$A$100,"&gt;="&amp;Январь!$B$1,Лист1!$A$2:$A$100,"&lt;="&amp;Январь!$D$1)</f>
        <v>0</v>
      </c>
      <c r="E27" s="4">
        <f>SUMIFS(Лист1!$E$2:$E$100,Лист1!$C$2:$C$100,Январь!D27,Лист1!$A$2:$A$100,"&gt;="&amp;Январь!$B$1,Лист1!$A$2:$A$100,"&lt;="&amp;Январь!$D$1)</f>
        <v>0</v>
      </c>
    </row>
    <row r="28" spans="2:5" x14ac:dyDescent="0.25">
      <c r="B28" s="4">
        <f>SUMIFS(Лист1!$E$2:$E$100,Лист1!$C$2:$C$100,Январь!A28,Лист1!$A$2:$A$100,"&gt;="&amp;Январь!$B$1,Лист1!$A$2:$A$100,"&lt;="&amp;Январь!$D$1)</f>
        <v>0</v>
      </c>
      <c r="E28" s="4">
        <f>SUMIFS(Лист1!$E$2:$E$100,Лист1!$C$2:$C$100,Январь!D28,Лист1!$A$2:$A$100,"&gt;="&amp;Январь!$B$1,Лист1!$A$2:$A$100,"&lt;="&amp;Январь!$D$1)</f>
        <v>0</v>
      </c>
    </row>
    <row r="29" spans="2:5" x14ac:dyDescent="0.25">
      <c r="B29" s="4">
        <f>SUMIFS(Лист1!$E$2:$E$100,Лист1!$C$2:$C$100,Январь!A29,Лист1!$A$2:$A$100,"&gt;="&amp;Январь!$B$1,Лист1!$A$2:$A$100,"&lt;="&amp;Январь!$D$1)</f>
        <v>0</v>
      </c>
      <c r="E29" s="4">
        <f>SUMIFS(Лист1!$E$2:$E$100,Лист1!$C$2:$C$100,Январь!D29,Лист1!$A$2:$A$100,"&gt;="&amp;Январь!$B$1,Лист1!$A$2:$A$100,"&lt;="&amp;Январь!$D$1)</f>
        <v>0</v>
      </c>
    </row>
    <row r="30" spans="2:5" x14ac:dyDescent="0.25">
      <c r="B30" s="4">
        <f>SUMIFS(Лист1!$E$2:$E$100,Лист1!$C$2:$C$100,Январь!A30,Лист1!$A$2:$A$100,"&gt;="&amp;Январь!$B$1,Лист1!$A$2:$A$100,"&lt;="&amp;Январь!$D$1)</f>
        <v>0</v>
      </c>
      <c r="E30" s="4">
        <f>SUMIFS(Лист1!$E$2:$E$100,Лист1!$C$2:$C$100,Январь!D30,Лист1!$A$2:$A$100,"&gt;="&amp;Январь!$B$1,Лист1!$A$2:$A$100,"&lt;="&amp;Январь!$D$1)</f>
        <v>0</v>
      </c>
    </row>
    <row r="132" spans="1:1" x14ac:dyDescent="0.25">
      <c r="A132">
        <f>SUMIFS(Лист1!E2:E100,Лист1!C2:C100,Январь!A7,Лист1!A2:A100,"&gt;="&amp;Январь!B1,Лист1!A2:A100,"&gt;="&amp;Январь!D1)</f>
        <v>125600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ABD061-BDF5-4308-950E-D0FBF37B9A1C}">
  <dimension ref="A1:E132"/>
  <sheetViews>
    <sheetView zoomScale="120" zoomScaleNormal="120" workbookViewId="0">
      <selection activeCell="E7" sqref="E7"/>
    </sheetView>
  </sheetViews>
  <sheetFormatPr defaultRowHeight="15" x14ac:dyDescent="0.25"/>
  <cols>
    <col min="1" max="1" width="36.28515625" customWidth="1"/>
    <col min="2" max="2" width="15.5703125" style="4" customWidth="1"/>
    <col min="4" max="4" width="36.28515625" customWidth="1"/>
    <col min="5" max="5" width="15.5703125" style="4" customWidth="1"/>
  </cols>
  <sheetData>
    <row r="1" spans="1:5" x14ac:dyDescent="0.25">
      <c r="A1" t="s">
        <v>39</v>
      </c>
      <c r="B1" s="11">
        <v>43862</v>
      </c>
      <c r="C1" s="16" t="s">
        <v>36</v>
      </c>
      <c r="D1" s="15">
        <f>EOMONTH(B1,0)</f>
        <v>43890</v>
      </c>
    </row>
    <row r="3" spans="1:5" x14ac:dyDescent="0.25">
      <c r="A3" s="6" t="s">
        <v>16</v>
      </c>
      <c r="B3" s="5">
        <f>Январь!E3</f>
        <v>31798</v>
      </c>
      <c r="D3" s="6" t="s">
        <v>19</v>
      </c>
      <c r="E3" s="5">
        <f>B3+B5-E5</f>
        <v>16156</v>
      </c>
    </row>
    <row r="5" spans="1:5" x14ac:dyDescent="0.25">
      <c r="A5" s="7" t="s">
        <v>17</v>
      </c>
      <c r="B5" s="8">
        <f>SUM(B7:B102)</f>
        <v>212185</v>
      </c>
      <c r="D5" s="7" t="s">
        <v>18</v>
      </c>
      <c r="E5" s="8">
        <f>SUM(E7:E102)</f>
        <v>227827</v>
      </c>
    </row>
    <row r="6" spans="1:5" s="2" customFormat="1" x14ac:dyDescent="0.25">
      <c r="A6" s="9" t="s">
        <v>27</v>
      </c>
      <c r="B6" s="10" t="s">
        <v>5</v>
      </c>
      <c r="D6" s="9" t="s">
        <v>28</v>
      </c>
      <c r="E6" s="10" t="s">
        <v>5</v>
      </c>
    </row>
    <row r="7" spans="1:5" x14ac:dyDescent="0.25">
      <c r="A7" t="s">
        <v>0</v>
      </c>
      <c r="B7" s="4">
        <f>SUMIFS(Лист1!$E$2:$E$100,Лист1!$C$2:$C$100,Февраль!A7,Лист1!$A$2:$A$100,"&gt;="&amp;Февраль!$B$1,Лист1!$A$2:$A$100,"&lt;="&amp;Февраль!$D$1)</f>
        <v>125600</v>
      </c>
      <c r="D7" t="s">
        <v>6</v>
      </c>
      <c r="E7" s="4">
        <f>SUMIFS(Лист1!$E$2:$E$100,Лист1!$C$2:$C$100,Февраль!D7,Лист1!$A$2:$A$100,"&gt;="&amp;Февраль!$B$1,Лист1!$A$2:$A$100,"&lt;="&amp;Февраль!$D$1)</f>
        <v>9800</v>
      </c>
    </row>
    <row r="8" spans="1:5" x14ac:dyDescent="0.25">
      <c r="A8" t="s">
        <v>1</v>
      </c>
      <c r="B8" s="4">
        <f>SUMIFS(Лист1!$E$2:$E$100,Лист1!$C$2:$C$100,Февраль!A8,Лист1!$A$2:$A$100,"&gt;="&amp;Февраль!$B$1,Лист1!$A$2:$A$100,"&lt;="&amp;Февраль!$D$1)</f>
        <v>43745</v>
      </c>
      <c r="D8" t="s">
        <v>7</v>
      </c>
      <c r="E8" s="4">
        <f>SUMIFS(Лист1!$E$2:$E$100,Лист1!$C$2:$C$100,Февраль!D8,Лист1!$A$2:$A$100,"&gt;="&amp;Февраль!$B$1,Лист1!$A$2:$A$100,"&lt;="&amp;Февраль!$D$1)</f>
        <v>42077</v>
      </c>
    </row>
    <row r="9" spans="1:5" x14ac:dyDescent="0.25">
      <c r="A9" t="s">
        <v>2</v>
      </c>
      <c r="B9" s="4">
        <f>SUMIFS(Лист1!$E$2:$E$100,Лист1!$C$2:$C$100,Февраль!A9,Лист1!$A$2:$A$100,"&gt;="&amp;Февраль!$B$1,Лист1!$A$2:$A$100,"&lt;="&amp;Февраль!$D$1)</f>
        <v>7840</v>
      </c>
      <c r="D9" t="s">
        <v>8</v>
      </c>
      <c r="E9" s="4">
        <f>SUMIFS(Лист1!$E$2:$E$100,Лист1!$C$2:$C$100,Февраль!D9,Лист1!$A$2:$A$100,"&gt;="&amp;Февраль!$B$1,Лист1!$A$2:$A$100,"&lt;="&amp;Февраль!$D$1)</f>
        <v>2800</v>
      </c>
    </row>
    <row r="10" spans="1:5" x14ac:dyDescent="0.25">
      <c r="A10" t="s">
        <v>3</v>
      </c>
      <c r="B10" s="4">
        <f>SUMIFS(Лист1!$E$2:$E$100,Лист1!$C$2:$C$100,Февраль!A10,Лист1!$A$2:$A$100,"&gt;="&amp;Февраль!$B$1,Лист1!$A$2:$A$100,"&lt;="&amp;Февраль!$D$1)</f>
        <v>0</v>
      </c>
      <c r="D10" t="s">
        <v>9</v>
      </c>
      <c r="E10" s="4">
        <f>SUMIFS(Лист1!$E$2:$E$100,Лист1!$C$2:$C$100,Февраль!D10,Лист1!$A$2:$A$100,"&gt;="&amp;Февраль!$B$1,Лист1!$A$2:$A$100,"&lt;="&amp;Февраль!$D$1)</f>
        <v>17300</v>
      </c>
    </row>
    <row r="11" spans="1:5" x14ac:dyDescent="0.25">
      <c r="A11" t="s">
        <v>4</v>
      </c>
      <c r="B11" s="4">
        <f>SUMIFS(Лист1!$E$2:$E$100,Лист1!$C$2:$C$100,Февраль!A11,Лист1!$A$2:$A$100,"&gt;="&amp;Февраль!$B$1,Лист1!$A$2:$A$100,"&lt;="&amp;Февраль!$D$1)</f>
        <v>35000</v>
      </c>
      <c r="D11" t="s">
        <v>10</v>
      </c>
      <c r="E11" s="4">
        <f>SUMIFS(Лист1!$E$2:$E$100,Лист1!$C$2:$C$100,Февраль!D11,Лист1!$A$2:$A$100,"&gt;="&amp;Февраль!$B$1,Лист1!$A$2:$A$100,"&lt;="&amp;Февраль!$D$1)</f>
        <v>71400</v>
      </c>
    </row>
    <row r="12" spans="1:5" x14ac:dyDescent="0.25">
      <c r="A12" t="s">
        <v>23</v>
      </c>
      <c r="B12" s="4">
        <f>SUMIFS(Лист1!$E$2:$E$100,Лист1!$C$2:$C$100,Февраль!A12,Лист1!$A$2:$A$100,"&gt;="&amp;Февраль!$B$1,Лист1!$A$2:$A$100,"&lt;="&amp;Февраль!$D$1)</f>
        <v>0</v>
      </c>
      <c r="D12" t="s">
        <v>11</v>
      </c>
      <c r="E12" s="4">
        <f>SUMIFS(Лист1!$E$2:$E$100,Лист1!$C$2:$C$100,Февраль!D12,Лист1!$A$2:$A$100,"&gt;="&amp;Февраль!$B$1,Лист1!$A$2:$A$100,"&lt;="&amp;Февраль!$D$1)</f>
        <v>28400</v>
      </c>
    </row>
    <row r="13" spans="1:5" x14ac:dyDescent="0.25">
      <c r="B13" s="4">
        <f>SUMIFS(Лист1!$E$2:$E$100,Лист1!$C$2:$C$100,Февраль!A13,Лист1!$A$2:$A$100,"&gt;="&amp;Февраль!$B$1,Лист1!$A$2:$A$100,"&lt;="&amp;Февраль!$D$1)</f>
        <v>0</v>
      </c>
      <c r="D13" t="s">
        <v>12</v>
      </c>
      <c r="E13" s="4">
        <f>SUMIFS(Лист1!$E$2:$E$100,Лист1!$C$2:$C$100,Февраль!D13,Лист1!$A$2:$A$100,"&gt;="&amp;Февраль!$B$1,Лист1!$A$2:$A$100,"&lt;="&amp;Февраль!$D$1)</f>
        <v>33760</v>
      </c>
    </row>
    <row r="14" spans="1:5" x14ac:dyDescent="0.25">
      <c r="B14" s="4">
        <f>SUMIFS(Лист1!$E$2:$E$100,Лист1!$C$2:$C$100,Февраль!A14,Лист1!$A$2:$A$100,"&gt;="&amp;Февраль!$B$1,Лист1!$A$2:$A$100,"&lt;="&amp;Февраль!$D$1)</f>
        <v>0</v>
      </c>
      <c r="D14" t="s">
        <v>13</v>
      </c>
      <c r="E14" s="4">
        <f>SUMIFS(Лист1!$E$2:$E$100,Лист1!$C$2:$C$100,Февраль!D14,Лист1!$A$2:$A$100,"&gt;="&amp;Февраль!$B$1,Лист1!$A$2:$A$100,"&lt;="&amp;Февраль!$D$1)</f>
        <v>13760</v>
      </c>
    </row>
    <row r="15" spans="1:5" x14ac:dyDescent="0.25">
      <c r="B15" s="4">
        <f>SUMIFS(Лист1!$E$2:$E$100,Лист1!$C$2:$C$100,Февраль!A15,Лист1!$A$2:$A$100,"&gt;="&amp;Февраль!$B$1,Лист1!$A$2:$A$100,"&lt;="&amp;Февраль!$D$1)</f>
        <v>0</v>
      </c>
      <c r="D15" t="s">
        <v>14</v>
      </c>
      <c r="E15" s="4">
        <f>SUMIFS(Лист1!$E$2:$E$100,Лист1!$C$2:$C$100,Февраль!D15,Лист1!$A$2:$A$100,"&gt;="&amp;Февраль!$B$1,Лист1!$A$2:$A$100,"&lt;="&amp;Февраль!$D$1)</f>
        <v>8530</v>
      </c>
    </row>
    <row r="16" spans="1:5" x14ac:dyDescent="0.25">
      <c r="B16" s="4">
        <f>SUMIFS(Лист1!$E$2:$E$100,Лист1!$C$2:$C$100,Февраль!A16,Лист1!$A$2:$A$100,"&gt;="&amp;Февраль!$B$1,Лист1!$A$2:$A$100,"&lt;="&amp;Февраль!$D$1)</f>
        <v>0</v>
      </c>
      <c r="D16" t="s">
        <v>15</v>
      </c>
      <c r="E16" s="4">
        <f>SUMIFS(Лист1!$E$2:$E$100,Лист1!$C$2:$C$100,Февраль!D16,Лист1!$A$2:$A$100,"&gt;="&amp;Февраль!$B$1,Лист1!$A$2:$A$100,"&lt;="&amp;Февраль!$D$1)</f>
        <v>0</v>
      </c>
    </row>
    <row r="17" spans="2:5" x14ac:dyDescent="0.25">
      <c r="B17" s="4">
        <f>SUMIFS(Лист1!$E$2:$E$100,Лист1!$C$2:$C$100,Февраль!A17,Лист1!$A$2:$A$100,"&gt;="&amp;Февраль!$B$1,Лист1!$A$2:$A$100,"&lt;="&amp;Февраль!$D$1)</f>
        <v>0</v>
      </c>
      <c r="E17" s="4">
        <f>SUMIFS(Лист1!$E$2:$E$100,Лист1!$C$2:$C$100,Февраль!D17,Лист1!$A$2:$A$100,"&gt;="&amp;Февраль!$B$1,Лист1!$A$2:$A$100,"&lt;="&amp;Февраль!$D$1)</f>
        <v>0</v>
      </c>
    </row>
    <row r="18" spans="2:5" x14ac:dyDescent="0.25">
      <c r="B18" s="4">
        <f>SUMIFS(Лист1!$E$2:$E$100,Лист1!$C$2:$C$100,Февраль!A18,Лист1!$A$2:$A$100,"&gt;="&amp;Февраль!$B$1,Лист1!$A$2:$A$100,"&lt;="&amp;Февраль!$D$1)</f>
        <v>0</v>
      </c>
      <c r="E18" s="4">
        <f>SUMIFS(Лист1!$E$2:$E$100,Лист1!$C$2:$C$100,Февраль!D18,Лист1!$A$2:$A$100,"&gt;="&amp;Февраль!$B$1,Лист1!$A$2:$A$100,"&lt;="&amp;Февраль!$D$1)</f>
        <v>0</v>
      </c>
    </row>
    <row r="19" spans="2:5" x14ac:dyDescent="0.25">
      <c r="B19" s="4">
        <f>SUMIFS(Лист1!$E$2:$E$100,Лист1!$C$2:$C$100,Февраль!A19,Лист1!$A$2:$A$100,"&gt;="&amp;Февраль!$B$1,Лист1!$A$2:$A$100,"&lt;="&amp;Февраль!$D$1)</f>
        <v>0</v>
      </c>
      <c r="E19" s="4">
        <f>SUMIFS(Лист1!$E$2:$E$100,Лист1!$C$2:$C$100,Февраль!D19,Лист1!$A$2:$A$100,"&gt;="&amp;Февраль!$B$1,Лист1!$A$2:$A$100,"&lt;="&amp;Февраль!$D$1)</f>
        <v>0</v>
      </c>
    </row>
    <row r="20" spans="2:5" x14ac:dyDescent="0.25">
      <c r="B20" s="4">
        <f>SUMIFS(Лист1!$E$2:$E$100,Лист1!$C$2:$C$100,Февраль!A20,Лист1!$A$2:$A$100,"&gt;="&amp;Февраль!$B$1,Лист1!$A$2:$A$100,"&lt;="&amp;Февраль!$D$1)</f>
        <v>0</v>
      </c>
      <c r="E20" s="4">
        <f>SUMIFS(Лист1!$E$2:$E$100,Лист1!$C$2:$C$100,Февраль!D20,Лист1!$A$2:$A$100,"&gt;="&amp;Февраль!$B$1,Лист1!$A$2:$A$100,"&lt;="&amp;Февраль!$D$1)</f>
        <v>0</v>
      </c>
    </row>
    <row r="21" spans="2:5" x14ac:dyDescent="0.25">
      <c r="B21" s="4">
        <f>SUMIFS(Лист1!$E$2:$E$100,Лист1!$C$2:$C$100,Февраль!A21,Лист1!$A$2:$A$100,"&gt;="&amp;Февраль!$B$1,Лист1!$A$2:$A$100,"&lt;="&amp;Февраль!$D$1)</f>
        <v>0</v>
      </c>
      <c r="E21" s="4">
        <f>SUMIFS(Лист1!$E$2:$E$100,Лист1!$C$2:$C$100,Февраль!D21,Лист1!$A$2:$A$100,"&gt;="&amp;Февраль!$B$1,Лист1!$A$2:$A$100,"&lt;="&amp;Февраль!$D$1)</f>
        <v>0</v>
      </c>
    </row>
    <row r="22" spans="2:5" x14ac:dyDescent="0.25">
      <c r="B22" s="4">
        <f>SUMIFS(Лист1!$E$2:$E$100,Лист1!$C$2:$C$100,Февраль!A22,Лист1!$A$2:$A$100,"&gt;="&amp;Февраль!$B$1,Лист1!$A$2:$A$100,"&lt;="&amp;Февраль!$D$1)</f>
        <v>0</v>
      </c>
      <c r="E22" s="4">
        <f>SUMIFS(Лист1!$E$2:$E$100,Лист1!$C$2:$C$100,Февраль!D22,Лист1!$A$2:$A$100,"&gt;="&amp;Февраль!$B$1,Лист1!$A$2:$A$100,"&lt;="&amp;Февраль!$D$1)</f>
        <v>0</v>
      </c>
    </row>
    <row r="23" spans="2:5" x14ac:dyDescent="0.25">
      <c r="B23" s="4">
        <f>SUMIFS(Лист1!$E$2:$E$100,Лист1!$C$2:$C$100,Февраль!A23,Лист1!$A$2:$A$100,"&gt;="&amp;Февраль!$B$1,Лист1!$A$2:$A$100,"&lt;="&amp;Февраль!$D$1)</f>
        <v>0</v>
      </c>
      <c r="E23" s="4">
        <f>SUMIFS(Лист1!$E$2:$E$100,Лист1!$C$2:$C$100,Февраль!D23,Лист1!$A$2:$A$100,"&gt;="&amp;Февраль!$B$1,Лист1!$A$2:$A$100,"&lt;="&amp;Февраль!$D$1)</f>
        <v>0</v>
      </c>
    </row>
    <row r="24" spans="2:5" x14ac:dyDescent="0.25">
      <c r="B24" s="4">
        <f>SUMIFS(Лист1!$E$2:$E$100,Лист1!$C$2:$C$100,Февраль!A24,Лист1!$A$2:$A$100,"&gt;="&amp;Февраль!$B$1,Лист1!$A$2:$A$100,"&lt;="&amp;Февраль!$D$1)</f>
        <v>0</v>
      </c>
      <c r="E24" s="4">
        <f>SUMIFS(Лист1!$E$2:$E$100,Лист1!$C$2:$C$100,Февраль!D24,Лист1!$A$2:$A$100,"&gt;="&amp;Февраль!$B$1,Лист1!$A$2:$A$100,"&lt;="&amp;Февраль!$D$1)</f>
        <v>0</v>
      </c>
    </row>
    <row r="25" spans="2:5" x14ac:dyDescent="0.25">
      <c r="B25" s="4">
        <f>SUMIFS(Лист1!$E$2:$E$100,Лист1!$C$2:$C$100,Февраль!A25,Лист1!$A$2:$A$100,"&gt;="&amp;Февраль!$B$1,Лист1!$A$2:$A$100,"&lt;="&amp;Февраль!$D$1)</f>
        <v>0</v>
      </c>
      <c r="E25" s="4">
        <f>SUMIFS(Лист1!$E$2:$E$100,Лист1!$C$2:$C$100,Февраль!D25,Лист1!$A$2:$A$100,"&gt;="&amp;Февраль!$B$1,Лист1!$A$2:$A$100,"&lt;="&amp;Февраль!$D$1)</f>
        <v>0</v>
      </c>
    </row>
    <row r="26" spans="2:5" x14ac:dyDescent="0.25">
      <c r="B26" s="4">
        <f>SUMIFS(Лист1!$E$2:$E$100,Лист1!$C$2:$C$100,Февраль!A26,Лист1!$A$2:$A$100,"&gt;="&amp;Февраль!$B$1,Лист1!$A$2:$A$100,"&lt;="&amp;Февраль!$D$1)</f>
        <v>0</v>
      </c>
      <c r="E26" s="4">
        <f>SUMIFS(Лист1!$E$2:$E$100,Лист1!$C$2:$C$100,Февраль!D26,Лист1!$A$2:$A$100,"&gt;="&amp;Февраль!$B$1,Лист1!$A$2:$A$100,"&lt;="&amp;Февраль!$D$1)</f>
        <v>0</v>
      </c>
    </row>
    <row r="27" spans="2:5" x14ac:dyDescent="0.25">
      <c r="B27" s="4">
        <f>SUMIFS(Лист1!$E$2:$E$100,Лист1!$C$2:$C$100,Февраль!A27,Лист1!$A$2:$A$100,"&gt;="&amp;Февраль!$B$1,Лист1!$A$2:$A$100,"&lt;="&amp;Февраль!$D$1)</f>
        <v>0</v>
      </c>
      <c r="E27" s="4">
        <f>SUMIFS(Лист1!$E$2:$E$100,Лист1!$C$2:$C$100,Февраль!D27,Лист1!$A$2:$A$100,"&gt;="&amp;Февраль!$B$1,Лист1!$A$2:$A$100,"&lt;="&amp;Февраль!$D$1)</f>
        <v>0</v>
      </c>
    </row>
    <row r="28" spans="2:5" x14ac:dyDescent="0.25">
      <c r="B28" s="4">
        <f>SUMIFS(Лист1!$E$2:$E$100,Лист1!$C$2:$C$100,Февраль!A28,Лист1!$A$2:$A$100,"&gt;="&amp;Февраль!$B$1,Лист1!$A$2:$A$100,"&lt;="&amp;Февраль!$D$1)</f>
        <v>0</v>
      </c>
      <c r="E28" s="4">
        <f>SUMIFS(Лист1!$E$2:$E$100,Лист1!$C$2:$C$100,Февраль!D28,Лист1!$A$2:$A$100,"&gt;="&amp;Февраль!$B$1,Лист1!$A$2:$A$100,"&lt;="&amp;Февраль!$D$1)</f>
        <v>0</v>
      </c>
    </row>
    <row r="29" spans="2:5" x14ac:dyDescent="0.25">
      <c r="B29" s="4">
        <f>SUMIFS(Лист1!$E$2:$E$100,Лист1!$C$2:$C$100,Февраль!A29,Лист1!$A$2:$A$100,"&gt;="&amp;Февраль!$B$1,Лист1!$A$2:$A$100,"&lt;="&amp;Февраль!$D$1)</f>
        <v>0</v>
      </c>
      <c r="E29" s="4">
        <f>SUMIFS(Лист1!$E$2:$E$100,Лист1!$C$2:$C$100,Февраль!D29,Лист1!$A$2:$A$100,"&gt;="&amp;Февраль!$B$1,Лист1!$A$2:$A$100,"&lt;="&amp;Февраль!$D$1)</f>
        <v>0</v>
      </c>
    </row>
    <row r="30" spans="2:5" x14ac:dyDescent="0.25">
      <c r="B30" s="4">
        <f>SUMIFS(Лист1!$E$2:$E$100,Лист1!$C$2:$C$100,Февраль!A30,Лист1!$A$2:$A$100,"&gt;="&amp;Февраль!$B$1,Лист1!$A$2:$A$100,"&lt;="&amp;Февраль!$D$1)</f>
        <v>0</v>
      </c>
      <c r="E30" s="4">
        <f>SUMIFS(Лист1!$E$2:$E$100,Лист1!$C$2:$C$100,Февраль!D30,Лист1!$A$2:$A$100,"&gt;="&amp;Февраль!$B$1,Лист1!$A$2:$A$100,"&lt;="&amp;Февраль!$D$1)</f>
        <v>0</v>
      </c>
    </row>
    <row r="132" spans="1:1" x14ac:dyDescent="0.25">
      <c r="A132">
        <f>SUMIFS(Лист1!E2:E100,Лист1!C2:C100,Февраль!A7,Лист1!A2:A100,"&gt;="&amp;Февраль!B1,Лист1!A2:A100,"&gt;="&amp;Февраль!D1)</f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6</vt:i4>
      </vt:variant>
    </vt:vector>
  </HeadingPairs>
  <TitlesOfParts>
    <vt:vector size="10" baseType="lpstr">
      <vt:lpstr>Лист1</vt:lpstr>
      <vt:lpstr>Год</vt:lpstr>
      <vt:lpstr>Январь</vt:lpstr>
      <vt:lpstr>Февраль</vt:lpstr>
      <vt:lpstr>Февраль!Доход</vt:lpstr>
      <vt:lpstr>Январь!Доход</vt:lpstr>
      <vt:lpstr>Доход</vt:lpstr>
      <vt:lpstr>Февраль!Расход</vt:lpstr>
      <vt:lpstr>Январь!Расход</vt:lpstr>
      <vt:lpstr>Расход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 Тишин</dc:creator>
  <cp:lastModifiedBy>Евгений Тишин</cp:lastModifiedBy>
  <dcterms:created xsi:type="dcterms:W3CDTF">2021-01-16T08:18:20Z</dcterms:created>
  <dcterms:modified xsi:type="dcterms:W3CDTF">2021-10-06T10:23:11Z</dcterms:modified>
</cp:coreProperties>
</file>