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13_ncr:1_{5FC9B1FD-0251-4006-AA48-5F3159413D21}" xr6:coauthVersionLast="47" xr6:coauthVersionMax="47" xr10:uidLastSave="{00000000-0000-0000-0000-000000000000}"/>
  <bookViews>
    <workbookView xWindow="-120" yWindow="-120" windowWidth="20730" windowHeight="11160" xr2:uid="{82B9045F-F5E9-4843-A672-D25577D902C5}"/>
  </bookViews>
  <sheets>
    <sheet name="Лист1" sheetId="1" r:id="rId1"/>
    <sheet name="Лист2" sheetId="2" r:id="rId2"/>
    <sheet name="Свод" sheetId="6" r:id="rId3"/>
    <sheet name="Цех1" sheetId="3" r:id="rId4"/>
    <sheet name="Цех2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C14" i="1"/>
  <c r="D4" i="2"/>
  <c r="D5" i="2"/>
  <c r="D6" i="2"/>
  <c r="D7" i="2"/>
  <c r="E7" i="2" s="1"/>
  <c r="F7" i="2" s="1"/>
  <c r="D8" i="2"/>
  <c r="D3" i="2"/>
  <c r="E3" i="2" s="1"/>
  <c r="F3" i="2" s="1"/>
  <c r="E4" i="2"/>
  <c r="F4" i="2" s="1"/>
  <c r="E6" i="2"/>
  <c r="F6" i="2" s="1"/>
  <c r="E8" i="2"/>
  <c r="F8" i="2" s="1"/>
  <c r="E5" i="2"/>
  <c r="F5" i="2" s="1"/>
  <c r="I3" i="1"/>
  <c r="C15" i="1"/>
  <c r="C16" i="1"/>
  <c r="C17" i="1"/>
  <c r="C18" i="1"/>
  <c r="C13" i="1"/>
</calcChain>
</file>

<file path=xl/sharedStrings.xml><?xml version="1.0" encoding="utf-8"?>
<sst xmlns="http://schemas.openxmlformats.org/spreadsheetml/2006/main" count="53" uniqueCount="25">
  <si>
    <t>ФИО</t>
  </si>
  <si>
    <t>Возраст</t>
  </si>
  <si>
    <t>Стаж</t>
  </si>
  <si>
    <t>Оклад</t>
  </si>
  <si>
    <t>Фёдоров Виктор Петрович</t>
  </si>
  <si>
    <t>Смирнов Олег Николаевич</t>
  </si>
  <si>
    <t>Грашкина Ольга Сергеевна</t>
  </si>
  <si>
    <t>Пономарёв Виктор Федорович</t>
  </si>
  <si>
    <t>Скворцов Сергей Сергеевич</t>
  </si>
  <si>
    <t>Давыдов Петр Викторович</t>
  </si>
  <si>
    <t>Покупатель</t>
  </si>
  <si>
    <t>Сумма заказа</t>
  </si>
  <si>
    <t>Сумма скидки</t>
  </si>
  <si>
    <t>Размер скидки</t>
  </si>
  <si>
    <t>К оплате</t>
  </si>
  <si>
    <t>Шкала скидок</t>
  </si>
  <si>
    <t>Скидка, %</t>
  </si>
  <si>
    <t>Размер заказа от</t>
  </si>
  <si>
    <t>Понамарёва Ольга Викторовна</t>
  </si>
  <si>
    <t>Смирнова Валентина Николаевна</t>
  </si>
  <si>
    <t>Гранкин Виктор Викторович</t>
  </si>
  <si>
    <t>Сидоров Степан Викторович</t>
  </si>
  <si>
    <t>Цымбова Вера Викторовна</t>
  </si>
  <si>
    <t>ВПР</t>
  </si>
  <si>
    <t>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</si>
</sst>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3D29-EE2A-4577-BC6A-53C47E7F586B}">
  <dimension ref="B1:I18"/>
  <sheetViews>
    <sheetView tabSelected="1" workbookViewId="0">
      <selection activeCell="B18" sqref="B18"/>
    </sheetView>
  </sheetViews>
  <sheetFormatPr defaultRowHeight="15" x14ac:dyDescent="0.25"/>
  <cols>
    <col min="1" max="1" width="9" customWidth="1"/>
    <col min="2" max="2" width="29.7109375" bestFit="1" customWidth="1"/>
    <col min="3" max="4" width="10.85546875" customWidth="1"/>
    <col min="5" max="5" width="13.42578125" customWidth="1"/>
    <col min="8" max="8" width="29.42578125" customWidth="1"/>
  </cols>
  <sheetData>
    <row r="1" spans="2:9" s="1" customFormat="1" x14ac:dyDescent="0.25"/>
    <row r="3" spans="2:9" x14ac:dyDescent="0.25">
      <c r="B3" s="5" t="s">
        <v>0</v>
      </c>
      <c r="C3" s="5" t="s">
        <v>1</v>
      </c>
      <c r="D3" s="5" t="s">
        <v>2</v>
      </c>
      <c r="E3" s="5" t="s">
        <v>3</v>
      </c>
      <c r="H3" s="2" t="s">
        <v>7</v>
      </c>
      <c r="I3" s="2">
        <f>VLOOKUP(H3,B4:E9,4,0)</f>
        <v>42000</v>
      </c>
    </row>
    <row r="4" spans="2:9" x14ac:dyDescent="0.25">
      <c r="B4" s="2" t="s">
        <v>4</v>
      </c>
      <c r="C4" s="3">
        <v>23</v>
      </c>
      <c r="D4" s="3">
        <v>4</v>
      </c>
      <c r="E4" s="4">
        <v>35000</v>
      </c>
    </row>
    <row r="5" spans="2:9" x14ac:dyDescent="0.25">
      <c r="B5" s="2" t="s">
        <v>5</v>
      </c>
      <c r="C5" s="3">
        <v>45</v>
      </c>
      <c r="D5" s="3">
        <v>25</v>
      </c>
      <c r="E5" s="4">
        <v>39400</v>
      </c>
    </row>
    <row r="6" spans="2:9" x14ac:dyDescent="0.25">
      <c r="B6" s="2" t="s">
        <v>6</v>
      </c>
      <c r="C6" s="3">
        <v>31</v>
      </c>
      <c r="D6" s="3">
        <v>13</v>
      </c>
      <c r="E6" s="4">
        <v>31300</v>
      </c>
    </row>
    <row r="7" spans="2:9" x14ac:dyDescent="0.25">
      <c r="B7" s="2" t="s">
        <v>7</v>
      </c>
      <c r="C7" s="3">
        <v>29</v>
      </c>
      <c r="D7" s="3">
        <v>10</v>
      </c>
      <c r="E7" s="4">
        <v>42000</v>
      </c>
    </row>
    <row r="8" spans="2:9" x14ac:dyDescent="0.25">
      <c r="B8" s="2" t="s">
        <v>8</v>
      </c>
      <c r="C8" s="3">
        <v>43</v>
      </c>
      <c r="D8" s="3">
        <v>24</v>
      </c>
      <c r="E8" s="4">
        <v>39400</v>
      </c>
    </row>
    <row r="9" spans="2:9" x14ac:dyDescent="0.25">
      <c r="B9" s="2" t="s">
        <v>9</v>
      </c>
      <c r="C9" s="3">
        <v>39</v>
      </c>
      <c r="D9" s="3">
        <v>20</v>
      </c>
      <c r="E9" s="4">
        <v>35000</v>
      </c>
    </row>
    <row r="10" spans="2:9" x14ac:dyDescent="0.25">
      <c r="H10" t="s">
        <v>23</v>
      </c>
    </row>
    <row r="11" spans="2:9" x14ac:dyDescent="0.25">
      <c r="H11" t="s">
        <v>24</v>
      </c>
    </row>
    <row r="13" spans="2:9" x14ac:dyDescent="0.25">
      <c r="B13" s="2" t="s">
        <v>4</v>
      </c>
      <c r="C13" s="2">
        <f>VLOOKUP(B13,$B$4:$E$9,4,0)</f>
        <v>35000</v>
      </c>
    </row>
    <row r="14" spans="2:9" x14ac:dyDescent="0.25">
      <c r="B14" s="2" t="s">
        <v>5</v>
      </c>
      <c r="C14" s="2">
        <f>VLOOKUP(B14,$B$4:$E$9,4,0)</f>
        <v>39400</v>
      </c>
    </row>
    <row r="15" spans="2:9" x14ac:dyDescent="0.25">
      <c r="B15" s="2" t="s">
        <v>6</v>
      </c>
      <c r="C15" s="2">
        <f t="shared" ref="C14:C18" si="0">VLOOKUP(B15,$B$4:$E$9,4,0)</f>
        <v>31300</v>
      </c>
    </row>
    <row r="16" spans="2:9" x14ac:dyDescent="0.25">
      <c r="B16" s="2" t="s">
        <v>7</v>
      </c>
      <c r="C16" s="2">
        <f t="shared" si="0"/>
        <v>42000</v>
      </c>
    </row>
    <row r="17" spans="2:3" x14ac:dyDescent="0.25">
      <c r="B17" s="2" t="s">
        <v>8</v>
      </c>
      <c r="C17" s="2">
        <f t="shared" si="0"/>
        <v>39400</v>
      </c>
    </row>
    <row r="18" spans="2:3" x14ac:dyDescent="0.25">
      <c r="B18" s="2" t="s">
        <v>9</v>
      </c>
      <c r="C18" s="2">
        <f t="shared" si="0"/>
        <v>35000</v>
      </c>
    </row>
  </sheetData>
  <dataValidations count="1">
    <dataValidation type="list" allowBlank="1" showInputMessage="1" showErrorMessage="1" sqref="H3" xr:uid="{03DB8361-03AC-48F9-948E-D9EB27C3849B}">
      <formula1>$B$4:$B$9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407F-73DA-4AE0-828B-A40A42930B50}">
  <dimension ref="B2:J9"/>
  <sheetViews>
    <sheetView workbookViewId="0">
      <selection activeCell="D3" sqref="D3"/>
    </sheetView>
  </sheetViews>
  <sheetFormatPr defaultRowHeight="15" x14ac:dyDescent="0.25"/>
  <cols>
    <col min="2" max="2" width="30.7109375" customWidth="1"/>
    <col min="3" max="3" width="17.140625" customWidth="1"/>
    <col min="4" max="6" width="18" customWidth="1"/>
    <col min="9" max="9" width="18.42578125" customWidth="1"/>
    <col min="10" max="10" width="15.28515625" customWidth="1"/>
  </cols>
  <sheetData>
    <row r="2" spans="2:10" x14ac:dyDescent="0.25">
      <c r="B2" s="5" t="s">
        <v>10</v>
      </c>
      <c r="C2" s="5" t="s">
        <v>11</v>
      </c>
      <c r="D2" s="5" t="s">
        <v>13</v>
      </c>
      <c r="E2" s="5" t="s">
        <v>12</v>
      </c>
      <c r="F2" s="5" t="s">
        <v>14</v>
      </c>
    </row>
    <row r="3" spans="2:10" x14ac:dyDescent="0.25">
      <c r="B3" s="2" t="s">
        <v>4</v>
      </c>
      <c r="C3" s="6">
        <v>13450</v>
      </c>
      <c r="D3" s="6">
        <f>VLOOKUP(C3,$I$5:$J$9,2,1)</f>
        <v>5</v>
      </c>
      <c r="E3" s="6">
        <f>C3*D3/100</f>
        <v>672.5</v>
      </c>
      <c r="F3" s="6">
        <f>C3-E3</f>
        <v>12777.5</v>
      </c>
      <c r="I3" s="7" t="s">
        <v>15</v>
      </c>
    </row>
    <row r="4" spans="2:10" x14ac:dyDescent="0.25">
      <c r="B4" s="2" t="s">
        <v>5</v>
      </c>
      <c r="C4" s="6">
        <v>12450</v>
      </c>
      <c r="D4" s="6">
        <f t="shared" ref="D4:D8" si="0">VLOOKUP(C4,$I$5:$J$9,2,1)</f>
        <v>5</v>
      </c>
      <c r="E4" s="6">
        <f t="shared" ref="E4:E8" si="1">C4*D4/100</f>
        <v>622.5</v>
      </c>
      <c r="F4" s="6">
        <f t="shared" ref="F4:F8" si="2">C4-E4</f>
        <v>11827.5</v>
      </c>
      <c r="I4" s="5" t="s">
        <v>17</v>
      </c>
      <c r="J4" s="5" t="s">
        <v>16</v>
      </c>
    </row>
    <row r="5" spans="2:10" x14ac:dyDescent="0.25">
      <c r="B5" s="2" t="s">
        <v>6</v>
      </c>
      <c r="C5" s="6">
        <v>10120</v>
      </c>
      <c r="D5" s="6">
        <f t="shared" si="0"/>
        <v>5</v>
      </c>
      <c r="E5" s="6">
        <f t="shared" si="1"/>
        <v>506</v>
      </c>
      <c r="F5" s="6">
        <f t="shared" si="2"/>
        <v>9614</v>
      </c>
      <c r="I5" s="3">
        <v>0</v>
      </c>
      <c r="J5" s="3">
        <v>0</v>
      </c>
    </row>
    <row r="6" spans="2:10" x14ac:dyDescent="0.25">
      <c r="B6" s="2" t="s">
        <v>7</v>
      </c>
      <c r="C6" s="6">
        <v>3840</v>
      </c>
      <c r="D6" s="6">
        <f t="shared" si="0"/>
        <v>0</v>
      </c>
      <c r="E6" s="6">
        <f t="shared" si="1"/>
        <v>0</v>
      </c>
      <c r="F6" s="6">
        <f t="shared" si="2"/>
        <v>3840</v>
      </c>
      <c r="I6" s="3">
        <v>5000</v>
      </c>
      <c r="J6" s="3">
        <v>3</v>
      </c>
    </row>
    <row r="7" spans="2:10" x14ac:dyDescent="0.25">
      <c r="B7" s="2" t="s">
        <v>8</v>
      </c>
      <c r="C7" s="6">
        <v>7920</v>
      </c>
      <c r="D7" s="6">
        <f t="shared" si="0"/>
        <v>3</v>
      </c>
      <c r="E7" s="6">
        <f t="shared" si="1"/>
        <v>237.6</v>
      </c>
      <c r="F7" s="6">
        <f t="shared" si="2"/>
        <v>7682.4</v>
      </c>
      <c r="I7" s="3">
        <v>10000</v>
      </c>
      <c r="J7" s="3">
        <v>5</v>
      </c>
    </row>
    <row r="8" spans="2:10" x14ac:dyDescent="0.25">
      <c r="B8" s="2" t="s">
        <v>9</v>
      </c>
      <c r="C8" s="6">
        <v>21300</v>
      </c>
      <c r="D8" s="6">
        <f t="shared" si="0"/>
        <v>9</v>
      </c>
      <c r="E8" s="6">
        <f t="shared" si="1"/>
        <v>1917</v>
      </c>
      <c r="F8" s="6">
        <f t="shared" si="2"/>
        <v>19383</v>
      </c>
      <c r="I8" s="3">
        <v>15000</v>
      </c>
      <c r="J8" s="3">
        <v>7</v>
      </c>
    </row>
    <row r="9" spans="2:10" x14ac:dyDescent="0.25">
      <c r="I9" s="3">
        <v>20000</v>
      </c>
      <c r="J9" s="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D73E-7F60-48C4-A1B5-8FF244A92A9D}">
  <dimension ref="B4:C13"/>
  <sheetViews>
    <sheetView workbookViewId="0">
      <selection activeCell="B12" sqref="B12"/>
    </sheetView>
  </sheetViews>
  <sheetFormatPr defaultRowHeight="15" x14ac:dyDescent="0.25"/>
  <cols>
    <col min="2" max="2" width="33" customWidth="1"/>
    <col min="3" max="3" width="11.28515625" customWidth="1"/>
    <col min="6" max="6" width="12.5703125" customWidth="1"/>
  </cols>
  <sheetData>
    <row r="4" spans="2:3" x14ac:dyDescent="0.25">
      <c r="B4" t="s">
        <v>21</v>
      </c>
      <c r="C4">
        <f>IF(ISNA(VLOOKUP(B4,Цех1!B3:E8,4,0)),VLOOKUP(B4,Цех2!B3:E8,4,0),VLOOKUP(B4,Цех1!B3:E8,4,0))</f>
        <v>42000</v>
      </c>
    </row>
    <row r="13" spans="2:3" ht="23.25" x14ac:dyDescent="0.35">
      <c r="C1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2D96-591C-4559-A974-CED4794F8B09}">
  <dimension ref="B2:E8"/>
  <sheetViews>
    <sheetView workbookViewId="0">
      <selection activeCell="B5" sqref="B5"/>
    </sheetView>
  </sheetViews>
  <sheetFormatPr defaultRowHeight="15" x14ac:dyDescent="0.25"/>
  <cols>
    <col min="2" max="2" width="29.7109375" bestFit="1" customWidth="1"/>
  </cols>
  <sheetData>
    <row r="2" spans="2:5" x14ac:dyDescent="0.25">
      <c r="B2" s="5" t="s">
        <v>0</v>
      </c>
      <c r="C2" s="5" t="s">
        <v>1</v>
      </c>
      <c r="D2" s="5" t="s">
        <v>2</v>
      </c>
      <c r="E2" s="5" t="s">
        <v>3</v>
      </c>
    </row>
    <row r="3" spans="2:5" x14ac:dyDescent="0.25">
      <c r="B3" s="2" t="s">
        <v>4</v>
      </c>
      <c r="C3" s="3">
        <v>23</v>
      </c>
      <c r="D3" s="3">
        <v>4</v>
      </c>
      <c r="E3" s="4">
        <v>35000</v>
      </c>
    </row>
    <row r="4" spans="2:5" x14ac:dyDescent="0.25">
      <c r="B4" s="2" t="s">
        <v>5</v>
      </c>
      <c r="C4" s="3">
        <v>45</v>
      </c>
      <c r="D4" s="3">
        <v>25</v>
      </c>
      <c r="E4" s="4">
        <v>39400</v>
      </c>
    </row>
    <row r="5" spans="2:5" x14ac:dyDescent="0.25">
      <c r="B5" s="2" t="s">
        <v>6</v>
      </c>
      <c r="C5" s="3">
        <v>31</v>
      </c>
      <c r="D5" s="3">
        <v>13</v>
      </c>
      <c r="E5" s="4">
        <v>31300</v>
      </c>
    </row>
    <row r="6" spans="2:5" x14ac:dyDescent="0.25">
      <c r="B6" s="2" t="s">
        <v>7</v>
      </c>
      <c r="C6" s="3">
        <v>29</v>
      </c>
      <c r="D6" s="3">
        <v>10</v>
      </c>
      <c r="E6" s="4">
        <v>42000</v>
      </c>
    </row>
    <row r="7" spans="2:5" x14ac:dyDescent="0.25">
      <c r="B7" s="2" t="s">
        <v>8</v>
      </c>
      <c r="C7" s="3">
        <v>43</v>
      </c>
      <c r="D7" s="3">
        <v>24</v>
      </c>
      <c r="E7" s="4">
        <v>39400</v>
      </c>
    </row>
    <row r="8" spans="2:5" x14ac:dyDescent="0.25">
      <c r="B8" s="2" t="s">
        <v>9</v>
      </c>
      <c r="C8" s="3">
        <v>39</v>
      </c>
      <c r="D8" s="3">
        <v>20</v>
      </c>
      <c r="E8" s="4">
        <v>35000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6A4A4-E121-495A-AD5B-0E42FA807DE6}">
  <dimension ref="B2:E8"/>
  <sheetViews>
    <sheetView workbookViewId="0">
      <selection activeCell="B6" sqref="B6"/>
    </sheetView>
  </sheetViews>
  <sheetFormatPr defaultRowHeight="15" x14ac:dyDescent="0.25"/>
  <cols>
    <col min="2" max="2" width="29.7109375" bestFit="1" customWidth="1"/>
  </cols>
  <sheetData>
    <row r="2" spans="2:5" x14ac:dyDescent="0.25">
      <c r="B2" s="5" t="s">
        <v>0</v>
      </c>
      <c r="C2" s="5" t="s">
        <v>1</v>
      </c>
      <c r="D2" s="5" t="s">
        <v>2</v>
      </c>
      <c r="E2" s="5" t="s">
        <v>3</v>
      </c>
    </row>
    <row r="3" spans="2:5" x14ac:dyDescent="0.25">
      <c r="B3" s="2" t="s">
        <v>18</v>
      </c>
      <c r="C3" s="3">
        <v>23</v>
      </c>
      <c r="D3" s="3">
        <v>4</v>
      </c>
      <c r="E3" s="4">
        <v>35000</v>
      </c>
    </row>
    <row r="4" spans="2:5" x14ac:dyDescent="0.25">
      <c r="B4" s="2" t="s">
        <v>19</v>
      </c>
      <c r="C4" s="3">
        <v>45</v>
      </c>
      <c r="D4" s="3">
        <v>25</v>
      </c>
      <c r="E4" s="4">
        <v>39400</v>
      </c>
    </row>
    <row r="5" spans="2:5" x14ac:dyDescent="0.25">
      <c r="B5" s="2" t="s">
        <v>20</v>
      </c>
      <c r="C5" s="3">
        <v>31</v>
      </c>
      <c r="D5" s="3">
        <v>13</v>
      </c>
      <c r="E5" s="4">
        <v>31300</v>
      </c>
    </row>
    <row r="6" spans="2:5" x14ac:dyDescent="0.25">
      <c r="B6" s="2" t="s">
        <v>21</v>
      </c>
      <c r="C6" s="3">
        <v>29</v>
      </c>
      <c r="D6" s="3">
        <v>10</v>
      </c>
      <c r="E6" s="4">
        <v>42000</v>
      </c>
    </row>
    <row r="7" spans="2:5" x14ac:dyDescent="0.25">
      <c r="B7" s="2" t="s">
        <v>22</v>
      </c>
      <c r="C7" s="3">
        <v>43</v>
      </c>
      <c r="D7" s="3">
        <v>24</v>
      </c>
      <c r="E7" s="4">
        <v>39400</v>
      </c>
    </row>
    <row r="8" spans="2:5" x14ac:dyDescent="0.25">
      <c r="B8" s="2"/>
      <c r="C8" s="3"/>
      <c r="D8" s="3"/>
      <c r="E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Свод</vt:lpstr>
      <vt:lpstr>Цех1</vt:lpstr>
      <vt:lpstr>Цех2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2021-09-29T05:32:00Z</dcterms:created>
  <dcterms:modified xsi:type="dcterms:W3CDTF">2021-09-29T07:28:32Z</dcterms:modified>
</cp:coreProperties>
</file>